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2015" activeTab="0"/>
  </bookViews>
  <sheets>
    <sheet name="★人口・世帯" sheetId="1" r:id="rId1"/>
    <sheet name="★昼間夜間人口" sheetId="2" r:id="rId2"/>
    <sheet name="★高齢世帯" sheetId="3" r:id="rId3"/>
    <sheet name="★土地利用" sheetId="4" r:id="rId4"/>
    <sheet name="★企業・労働" sheetId="5" r:id="rId5"/>
    <sheet name="★建築物(1)" sheetId="6" r:id="rId6"/>
    <sheet name="★建築物(2)" sheetId="7" r:id="rId7"/>
    <sheet name="★土砂災害" sheetId="8" r:id="rId8"/>
  </sheets>
  <definedNames>
    <definedName name="_xlnm.Print_Area" localSheetId="4">'★企業・労働'!$B:$R</definedName>
    <definedName name="_xlnm.Print_Area" localSheetId="0">'★人口・世帯'!$B:$AE</definedName>
    <definedName name="_xlnm.Print_Area" localSheetId="1">'★昼間夜間人口'!$B:$AE</definedName>
    <definedName name="_xlnm.Print_Area" localSheetId="3">'★土地利用'!$B:$Z</definedName>
    <definedName name="_xlnm.Print_Titles" localSheetId="0">'★人口・世帯'!$B:$C</definedName>
    <definedName name="_xlnm.Print_Titles" localSheetId="1">'★昼間夜間人口'!$B:$C</definedName>
  </definedNames>
  <calcPr fullCalcOnLoad="1"/>
</workbook>
</file>

<file path=xl/sharedStrings.xml><?xml version="1.0" encoding="utf-8"?>
<sst xmlns="http://schemas.openxmlformats.org/spreadsheetml/2006/main" count="2883" uniqueCount="436">
  <si>
    <t>70-75</t>
  </si>
  <si>
    <t>75-80</t>
  </si>
  <si>
    <t>80-85</t>
  </si>
  <si>
    <t>85-90</t>
  </si>
  <si>
    <t>90-95</t>
  </si>
  <si>
    <t>95-00</t>
  </si>
  <si>
    <t>00-05</t>
  </si>
  <si>
    <t>0～14歳</t>
  </si>
  <si>
    <t>15～64歳</t>
  </si>
  <si>
    <t>65歳以上</t>
  </si>
  <si>
    <t>松戸市</t>
  </si>
  <si>
    <t>佐倉市</t>
  </si>
  <si>
    <t>流山市</t>
  </si>
  <si>
    <t>八千代市</t>
  </si>
  <si>
    <t>鎌ケ谷市</t>
  </si>
  <si>
    <t>四街道市</t>
  </si>
  <si>
    <t>八街市</t>
  </si>
  <si>
    <t>白井市</t>
  </si>
  <si>
    <t>富里市</t>
  </si>
  <si>
    <t>酒々井町</t>
  </si>
  <si>
    <t>多古町</t>
  </si>
  <si>
    <t>芝山町</t>
  </si>
  <si>
    <t>印旛村</t>
  </si>
  <si>
    <t>本埜村</t>
  </si>
  <si>
    <t>大栄町</t>
  </si>
  <si>
    <t>栗源町</t>
  </si>
  <si>
    <t>千葉市</t>
  </si>
  <si>
    <t>市川市</t>
  </si>
  <si>
    <t>船橋市</t>
  </si>
  <si>
    <t>習志野市</t>
  </si>
  <si>
    <t>茂原市</t>
  </si>
  <si>
    <t>旭市</t>
  </si>
  <si>
    <t>大網白里町</t>
  </si>
  <si>
    <t>東金市</t>
  </si>
  <si>
    <t>八日市場市</t>
  </si>
  <si>
    <t>海上町</t>
  </si>
  <si>
    <t>飯岡町</t>
  </si>
  <si>
    <t>光町</t>
  </si>
  <si>
    <t>山武町</t>
  </si>
  <si>
    <t>松尾町</t>
  </si>
  <si>
    <t>横芝町</t>
  </si>
  <si>
    <t>印西市</t>
  </si>
  <si>
    <t>野田市</t>
  </si>
  <si>
    <t>成田市</t>
  </si>
  <si>
    <t>柏市</t>
  </si>
  <si>
    <t>佐原市</t>
  </si>
  <si>
    <t>下総町</t>
  </si>
  <si>
    <t>山田町</t>
  </si>
  <si>
    <t>浦安市</t>
  </si>
  <si>
    <t>木更津市</t>
  </si>
  <si>
    <t>袖ケ浦市</t>
  </si>
  <si>
    <t>市原市</t>
  </si>
  <si>
    <t>君津市</t>
  </si>
  <si>
    <t>富津市</t>
  </si>
  <si>
    <t>館山市</t>
  </si>
  <si>
    <t>鴨川市</t>
  </si>
  <si>
    <t>勝浦市</t>
  </si>
  <si>
    <t>長柄町</t>
  </si>
  <si>
    <t>長南町</t>
  </si>
  <si>
    <t>大多喜町</t>
  </si>
  <si>
    <t>御宿町</t>
  </si>
  <si>
    <t>鋸南町</t>
  </si>
  <si>
    <t>夷隅町</t>
  </si>
  <si>
    <t>大原町</t>
  </si>
  <si>
    <t>富浦町</t>
  </si>
  <si>
    <t>富山町</t>
  </si>
  <si>
    <t>三芳村</t>
  </si>
  <si>
    <t>白浜町</t>
  </si>
  <si>
    <t>千倉町</t>
  </si>
  <si>
    <t>丸山町</t>
  </si>
  <si>
    <t>和田町</t>
  </si>
  <si>
    <t>天津小湊町</t>
  </si>
  <si>
    <t>睦沢町</t>
  </si>
  <si>
    <t>九十九里町</t>
  </si>
  <si>
    <t>一宮町</t>
  </si>
  <si>
    <t>長生村</t>
  </si>
  <si>
    <t>白子町</t>
  </si>
  <si>
    <t>干潟町</t>
  </si>
  <si>
    <t>野栄町</t>
  </si>
  <si>
    <t>成東町</t>
  </si>
  <si>
    <t>蓮沼村</t>
  </si>
  <si>
    <t>岬町</t>
  </si>
  <si>
    <t>銚子市</t>
  </si>
  <si>
    <t>我孫子市</t>
  </si>
  <si>
    <t>栄町</t>
  </si>
  <si>
    <t>神崎町</t>
  </si>
  <si>
    <t>東庄町</t>
  </si>
  <si>
    <t>小見川町</t>
  </si>
  <si>
    <t>-</t>
  </si>
  <si>
    <t>高齢世帯</t>
  </si>
  <si>
    <t xml:space="preserve">田 </t>
  </si>
  <si>
    <t xml:space="preserve">畑 </t>
  </si>
  <si>
    <t>宅  地</t>
  </si>
  <si>
    <t>池  沼</t>
  </si>
  <si>
    <t>山  林</t>
  </si>
  <si>
    <t>牧  場</t>
  </si>
  <si>
    <t>原  野</t>
  </si>
  <si>
    <t>雑種地</t>
  </si>
  <si>
    <t>千葉県勢要覧</t>
  </si>
  <si>
    <t>千葉県耐震改修促進計画（資料編）</t>
  </si>
  <si>
    <t>建築物（２）</t>
  </si>
  <si>
    <t>住宅数</t>
  </si>
  <si>
    <t>総     数</t>
  </si>
  <si>
    <t>そ の 他</t>
  </si>
  <si>
    <t>％</t>
  </si>
  <si>
    <t>戸</t>
  </si>
  <si>
    <t>市町村名</t>
  </si>
  <si>
    <t>計</t>
  </si>
  <si>
    <t>急傾斜(I)</t>
  </si>
  <si>
    <t>急傾斜(II)</t>
  </si>
  <si>
    <t>急傾斜(III)</t>
  </si>
  <si>
    <t>土石流(I)</t>
  </si>
  <si>
    <t>土石流(II)</t>
  </si>
  <si>
    <t>土石流(III)</t>
  </si>
  <si>
    <t>地滑り</t>
  </si>
  <si>
    <t>袖ヶ浦市</t>
  </si>
  <si>
    <t>千葉県</t>
  </si>
  <si>
    <t>人口・世帯</t>
  </si>
  <si>
    <t>※1平方kmあたり</t>
  </si>
  <si>
    <t>※市町村合併前の年次でも合併後の数。また，表側の市区町村で平成17年10月1日までに同一地域で村が町に、町が市になった場合等は新名称を掲げてある。</t>
  </si>
  <si>
    <t>世帯</t>
  </si>
  <si>
    <t>人口</t>
  </si>
  <si>
    <t>人口
密度</t>
  </si>
  <si>
    <t>可住地面積割合</t>
  </si>
  <si>
    <t>世帯増減率</t>
  </si>
  <si>
    <t>人口増減率</t>
  </si>
  <si>
    <t>年齢階級別割合（％）
（2005年）</t>
  </si>
  <si>
    <t>高齢化率</t>
  </si>
  <si>
    <t>高齢化率
増減ポイント</t>
  </si>
  <si>
    <t>平均
年齢</t>
  </si>
  <si>
    <t>合計特殊
出生率</t>
  </si>
  <si>
    <t>生活保護法に
基づく保護率</t>
  </si>
  <si>
    <t>2005年</t>
  </si>
  <si>
    <t>70-75</t>
  </si>
  <si>
    <t>1995年</t>
  </si>
  <si>
    <t>1995-2005</t>
  </si>
  <si>
    <t>2005年度</t>
  </si>
  <si>
    <t>国勢
調査</t>
  </si>
  <si>
    <t>国勢調査</t>
  </si>
  <si>
    <t>健康指導
福祉課</t>
  </si>
  <si>
    <t>健康福祉
指導課</t>
  </si>
  <si>
    <t>戸</t>
  </si>
  <si>
    <t>％</t>
  </si>
  <si>
    <t>人</t>
  </si>
  <si>
    <t>①</t>
  </si>
  <si>
    <t>鎌ケ谷市</t>
  </si>
  <si>
    <t>①</t>
  </si>
  <si>
    <t>2001年4月1日市制施行</t>
  </si>
  <si>
    <t>2002年4月1日市制施行</t>
  </si>
  <si>
    <t>富里市</t>
  </si>
  <si>
    <t>多古町</t>
  </si>
  <si>
    <t>芝山町</t>
  </si>
  <si>
    <t>2006年3月27日廃止　成田市</t>
  </si>
  <si>
    <t>大栄町</t>
  </si>
  <si>
    <t>2006年3月27日廃止　香取市</t>
  </si>
  <si>
    <t>栗源町</t>
  </si>
  <si>
    <t>①②</t>
  </si>
  <si>
    <t>千葉市</t>
  </si>
  <si>
    <t>i</t>
  </si>
  <si>
    <t>①③④</t>
  </si>
  <si>
    <t>①④</t>
  </si>
  <si>
    <t>匝瑳市</t>
  </si>
  <si>
    <t>山武市</t>
  </si>
  <si>
    <t>①④</t>
  </si>
  <si>
    <t>横芝光町</t>
  </si>
  <si>
    <t>2006年1月23日廃止　匝瑳市</t>
  </si>
  <si>
    <t>八日市場市</t>
  </si>
  <si>
    <t>2005年7月1日廃止　旭市</t>
  </si>
  <si>
    <t>海上町</t>
  </si>
  <si>
    <t>飯岡町</t>
  </si>
  <si>
    <t>2006年3月27日廃止　横芝光町</t>
  </si>
  <si>
    <t>光町</t>
  </si>
  <si>
    <t>2006年3月27日廃止　山武市</t>
  </si>
  <si>
    <t>山武町</t>
  </si>
  <si>
    <t>松尾町</t>
  </si>
  <si>
    <t>横芝町</t>
  </si>
  <si>
    <t>①⑤</t>
  </si>
  <si>
    <t>香取市</t>
  </si>
  <si>
    <t>2003年6月6日　関宿町編入</t>
  </si>
  <si>
    <t>2006年3月27日　編入</t>
  </si>
  <si>
    <t>2005年3月28日　沼南町編入</t>
  </si>
  <si>
    <t>柏市</t>
  </si>
  <si>
    <t>2006年3月27日廃止　香取市</t>
  </si>
  <si>
    <t>佐原市</t>
  </si>
  <si>
    <t>2006年3月27日廃止　成田市</t>
  </si>
  <si>
    <t>下総町</t>
  </si>
  <si>
    <t>山田町</t>
  </si>
  <si>
    <t>②</t>
  </si>
  <si>
    <t>②③</t>
  </si>
  <si>
    <t>袖ケ浦市</t>
  </si>
  <si>
    <t>富津市</t>
  </si>
  <si>
    <t>③</t>
  </si>
  <si>
    <t>2005年2月11日　天津小湊町編入</t>
  </si>
  <si>
    <t>南房総市</t>
  </si>
  <si>
    <t>長柄町</t>
  </si>
  <si>
    <t>大多喜町</t>
  </si>
  <si>
    <t>御宿町</t>
  </si>
  <si>
    <t>鋸南町</t>
  </si>
  <si>
    <t>2005年12月5日廃止　いすみ市</t>
  </si>
  <si>
    <t>夷隅町</t>
  </si>
  <si>
    <t>大原町</t>
  </si>
  <si>
    <t>2006年3月20日廃止　南房総市</t>
  </si>
  <si>
    <t>富浦町</t>
  </si>
  <si>
    <t>富山町</t>
  </si>
  <si>
    <t>三芳村</t>
  </si>
  <si>
    <t>白浜町</t>
  </si>
  <si>
    <t>千倉町</t>
  </si>
  <si>
    <t>丸山町</t>
  </si>
  <si>
    <t>和田町</t>
  </si>
  <si>
    <t>2005年2月11日廃止　鴨川市</t>
  </si>
  <si>
    <t>天津小湊町</t>
  </si>
  <si>
    <t>2005年12月5日</t>
  </si>
  <si>
    <t>③④</t>
  </si>
  <si>
    <t>いすみ市</t>
  </si>
  <si>
    <t>④</t>
  </si>
  <si>
    <t>干潟町</t>
  </si>
  <si>
    <t>野栄町</t>
  </si>
  <si>
    <t>成東町</t>
  </si>
  <si>
    <t>蓮沼町</t>
  </si>
  <si>
    <t>岬町</t>
  </si>
  <si>
    <t>⑤</t>
  </si>
  <si>
    <t>小見川町</t>
  </si>
  <si>
    <t>注：表中、市町村名で明朝体は2008年現在存在していない市町村。網掛けは県平均を超えている場合。</t>
  </si>
  <si>
    <t>昼間夜間人口</t>
  </si>
  <si>
    <t>常住地による人口（夜間人口）</t>
  </si>
  <si>
    <t>従業地・通学地（昼間）人口の常住地（夜間）人口に対する比率（100.0以上＝昼間人口多）</t>
  </si>
  <si>
    <t>従業地・通学地による人口（昼間人口）</t>
  </si>
  <si>
    <t>夜間人口
総数</t>
  </si>
  <si>
    <t>従業も通学もしていない</t>
  </si>
  <si>
    <t>自市区町村内</t>
  </si>
  <si>
    <t xml:space="preserve">
自宅で
従業</t>
  </si>
  <si>
    <t xml:space="preserve">
自宅外の自市区町村で従業・通学</t>
  </si>
  <si>
    <t xml:space="preserve">
自市内他区で従業・通学</t>
  </si>
  <si>
    <t>県内他市区町村で従業・通学</t>
  </si>
  <si>
    <t>他県で従業・通学</t>
  </si>
  <si>
    <t>昼間
人口
総数</t>
  </si>
  <si>
    <t>自市内他区に常住</t>
  </si>
  <si>
    <t>県内他市区町村に常住</t>
  </si>
  <si>
    <t>他県に常住</t>
  </si>
  <si>
    <t>昼間人口
総数</t>
  </si>
  <si>
    <t>国勢調査（2005年）</t>
  </si>
  <si>
    <t>松戸市</t>
  </si>
  <si>
    <t>佐倉市</t>
  </si>
  <si>
    <t>流山市</t>
  </si>
  <si>
    <t>八千代市</t>
  </si>
  <si>
    <t>四街道市</t>
  </si>
  <si>
    <t>八街市</t>
  </si>
  <si>
    <t>2001年4月1日市制施行</t>
  </si>
  <si>
    <t>白井市</t>
  </si>
  <si>
    <t>2002年4月1日市制施行</t>
  </si>
  <si>
    <t>富里市</t>
  </si>
  <si>
    <t>酒々井町</t>
  </si>
  <si>
    <t>多古町</t>
  </si>
  <si>
    <t>芝山町</t>
  </si>
  <si>
    <t>印旛村</t>
  </si>
  <si>
    <t>本埜村</t>
  </si>
  <si>
    <t>大栄町</t>
  </si>
  <si>
    <t>栗源町</t>
  </si>
  <si>
    <t>①②</t>
  </si>
  <si>
    <t>千葉市</t>
  </si>
  <si>
    <t>市川市</t>
  </si>
  <si>
    <t>船橋市</t>
  </si>
  <si>
    <t>習志野市</t>
  </si>
  <si>
    <t>①③④</t>
  </si>
  <si>
    <t>茂原市</t>
  </si>
  <si>
    <t>匝瑳市</t>
  </si>
  <si>
    <t>旭市</t>
  </si>
  <si>
    <t>山武市</t>
  </si>
  <si>
    <t>大網白里町</t>
  </si>
  <si>
    <t>東金市</t>
  </si>
  <si>
    <t>印西市</t>
  </si>
  <si>
    <t>野田市</t>
  </si>
  <si>
    <t>成田市</t>
  </si>
  <si>
    <t>浦安市</t>
  </si>
  <si>
    <t>木更津市</t>
  </si>
  <si>
    <t>袖ケ浦市</t>
  </si>
  <si>
    <t>市原市</t>
  </si>
  <si>
    <t>君津市</t>
  </si>
  <si>
    <t>館山市</t>
  </si>
  <si>
    <t>鴨川市</t>
  </si>
  <si>
    <t>勝浦市</t>
  </si>
  <si>
    <t>長南町</t>
  </si>
  <si>
    <t>睦沢町</t>
  </si>
  <si>
    <t>九十九里町</t>
  </si>
  <si>
    <t>一宮町</t>
  </si>
  <si>
    <t>長生村</t>
  </si>
  <si>
    <t>白子町</t>
  </si>
  <si>
    <t>銚子市</t>
  </si>
  <si>
    <t>我孫子市</t>
  </si>
  <si>
    <t>栄町</t>
  </si>
  <si>
    <t>神埼町</t>
  </si>
  <si>
    <t>東庄町</t>
  </si>
  <si>
    <t>世帯数（世帯）</t>
  </si>
  <si>
    <t>高齢夫婦世帯数（高齢夫婦のみ）（世帯）</t>
  </si>
  <si>
    <t>高齢単身世帯数（６５歳以上の者１人）（世帯）</t>
  </si>
  <si>
    <t>高齢夫婦世帯率（高齢夫婦のみ）（世帯）</t>
  </si>
  <si>
    <t>高齢単身世帯率（６５歳以上の者１人）（世帯）</t>
  </si>
  <si>
    <t>神崎町</t>
  </si>
  <si>
    <t>土地利用</t>
  </si>
  <si>
    <t>宅地造成工事規制区域</t>
  </si>
  <si>
    <t>地目別面積比率の推移（1998-2006）　</t>
  </si>
  <si>
    <t>地目別面積比率（2006年1月1日）　</t>
  </si>
  <si>
    <t>地目別面積比率（1998年1月1日）　</t>
  </si>
  <si>
    <t>総数</t>
  </si>
  <si>
    <t>その他</t>
  </si>
  <si>
    <t>鎌ケ谷市</t>
  </si>
  <si>
    <t>企業・労働</t>
  </si>
  <si>
    <t>事業所・就業</t>
  </si>
  <si>
    <t>経営組織が株式会社，有限会社，合名会社，合資会社及び相互会社。</t>
  </si>
  <si>
    <t>　[民営]－単独・本社のみ－</t>
  </si>
  <si>
    <t>完全失業者/労働力人口</t>
  </si>
  <si>
    <t>製造品出荷額等比
（県=100.00）</t>
  </si>
  <si>
    <t>産業別企業比率（2004年）</t>
  </si>
  <si>
    <t>産業別就業者比率（2005年）</t>
  </si>
  <si>
    <t>失業率（2005年）</t>
  </si>
  <si>
    <t>2004年</t>
  </si>
  <si>
    <t>農業
企業比</t>
  </si>
  <si>
    <t>建設業
企業比</t>
  </si>
  <si>
    <t>製造業
企業比</t>
  </si>
  <si>
    <t>卸売･小売業
企業比</t>
  </si>
  <si>
    <t>農業
就業者比</t>
  </si>
  <si>
    <t>建設業
就業者比</t>
  </si>
  <si>
    <t>製造業
就業者比</t>
  </si>
  <si>
    <t>卸・小売業
飲食店
就業者比</t>
  </si>
  <si>
    <t>サービス業
就業者比</t>
  </si>
  <si>
    <t>男</t>
  </si>
  <si>
    <t>女</t>
  </si>
  <si>
    <t>工業統計調査</t>
  </si>
  <si>
    <t>事業所・企業統計調査</t>
  </si>
  <si>
    <t>建築物（１）</t>
  </si>
  <si>
    <t>建築物数
（06年6月時点）</t>
  </si>
  <si>
    <t>建築物の年代別数と割合
（06年6月時点）</t>
  </si>
  <si>
    <t>構造別の建築物数と割合
（06年6月時点）</t>
  </si>
  <si>
    <t>木造建築物の年代別数と割合
（06年6月時点）</t>
  </si>
  <si>
    <t>合計</t>
  </si>
  <si>
    <t>1981年
以前</t>
  </si>
  <si>
    <t>1981年
以後</t>
  </si>
  <si>
    <t>1981年
以前の
割合</t>
  </si>
  <si>
    <t>木造</t>
  </si>
  <si>
    <t>非木造</t>
  </si>
  <si>
    <t>木造
比率</t>
  </si>
  <si>
    <t>千葉県耐震改修促進計画（資料編）</t>
  </si>
  <si>
    <t>一戸建
総数</t>
  </si>
  <si>
    <t xml:space="preserve">
1階建</t>
  </si>
  <si>
    <t xml:space="preserve">
2階建
以上</t>
  </si>
  <si>
    <t>長屋建
総数</t>
  </si>
  <si>
    <t>共同住宅
総数</t>
  </si>
  <si>
    <t xml:space="preserve">
2階建</t>
  </si>
  <si>
    <t xml:space="preserve">
3～5
階建</t>
  </si>
  <si>
    <t xml:space="preserve">
6階建
以上</t>
  </si>
  <si>
    <t xml:space="preserve">
6～10
階建</t>
  </si>
  <si>
    <t xml:space="preserve">
11階建
以上</t>
  </si>
  <si>
    <t xml:space="preserve">
6～10階建
</t>
  </si>
  <si>
    <t xml:space="preserve">
11階建
以上
</t>
  </si>
  <si>
    <t>住宅土地統計調査(2003年）</t>
  </si>
  <si>
    <t>松戸市</t>
  </si>
  <si>
    <t>11</t>
  </si>
  <si>
    <t>佐倉市</t>
  </si>
  <si>
    <t>18</t>
  </si>
  <si>
    <t>流山市</t>
  </si>
  <si>
    <t>19</t>
  </si>
  <si>
    <t>八千代市</t>
  </si>
  <si>
    <t>22</t>
  </si>
  <si>
    <t>鎌ケ谷市</t>
  </si>
  <si>
    <t>26</t>
  </si>
  <si>
    <t>四街道市</t>
  </si>
  <si>
    <t>28</t>
  </si>
  <si>
    <t>八街市</t>
  </si>
  <si>
    <t>30</t>
  </si>
  <si>
    <t>白井市</t>
  </si>
  <si>
    <t>31</t>
  </si>
  <si>
    <t>富里市</t>
  </si>
  <si>
    <t>37</t>
  </si>
  <si>
    <t>酒々井町</t>
  </si>
  <si>
    <t>42</t>
  </si>
  <si>
    <t>多古町</t>
  </si>
  <si>
    <t>46</t>
  </si>
  <si>
    <t>38</t>
  </si>
  <si>
    <t>39</t>
  </si>
  <si>
    <t>1</t>
  </si>
  <si>
    <t>千葉市</t>
  </si>
  <si>
    <t>３</t>
  </si>
  <si>
    <t>市川市</t>
  </si>
  <si>
    <t>４</t>
  </si>
  <si>
    <t>船橋市</t>
  </si>
  <si>
    <t>14</t>
  </si>
  <si>
    <t>習志野市</t>
  </si>
  <si>
    <t>9</t>
  </si>
  <si>
    <t>茂原市</t>
  </si>
  <si>
    <t>33</t>
  </si>
  <si>
    <t>旭市</t>
  </si>
  <si>
    <t>山武町</t>
  </si>
  <si>
    <t>大網白里町</t>
  </si>
  <si>
    <t>東金市</t>
  </si>
  <si>
    <t>八日市場市</t>
  </si>
  <si>
    <t>35</t>
  </si>
  <si>
    <t>34</t>
  </si>
  <si>
    <t>印西市</t>
  </si>
  <si>
    <t>8</t>
  </si>
  <si>
    <t>野田市</t>
  </si>
  <si>
    <t>10</t>
  </si>
  <si>
    <t>成田市</t>
  </si>
  <si>
    <t>15</t>
  </si>
  <si>
    <t>柏市</t>
  </si>
  <si>
    <t>佐原市</t>
  </si>
  <si>
    <t>浦安市</t>
  </si>
  <si>
    <t>木更津市</t>
  </si>
  <si>
    <t>袖ヶ浦市</t>
  </si>
  <si>
    <t>市原市</t>
  </si>
  <si>
    <t>君津市</t>
  </si>
  <si>
    <t>富津市</t>
  </si>
  <si>
    <t>館山市</t>
  </si>
  <si>
    <t>鴨川市</t>
  </si>
  <si>
    <t>勝浦市</t>
  </si>
  <si>
    <t>大原町</t>
  </si>
  <si>
    <t>九十九里町</t>
  </si>
  <si>
    <t>成東町</t>
  </si>
  <si>
    <t>銚子市</t>
  </si>
  <si>
    <t>我孫子市</t>
  </si>
  <si>
    <t>栄町</t>
  </si>
  <si>
    <t>東庄町</t>
  </si>
  <si>
    <t>小見川町</t>
  </si>
  <si>
    <t>土砂災害・水防区域</t>
  </si>
  <si>
    <t>土砂災害防止法に準じた調査により抽出した危険箇所</t>
  </si>
  <si>
    <t>交通事故発生件数
（道路実延長千km当たり）</t>
  </si>
  <si>
    <t>急傾斜地崩壊危険箇所</t>
  </si>
  <si>
    <t>土石流危険渓流</t>
  </si>
  <si>
    <t>重要水防
区域</t>
  </si>
  <si>
    <t>件</t>
  </si>
  <si>
    <t>i</t>
  </si>
  <si>
    <t>注：表中、市町村名で明朝体は2008年現在存在していない市町村。網掛けは「急傾斜地崩壊危険箇所」200ヶ所以上、「土石流危険渓流」は50ヶ所以上。</t>
  </si>
  <si>
    <t>※①下総台地・低地、②東京湾臨海部埋立地、③上総・安房丘、④九十九里低地、⑤利根川流域低地、複数のマル数字は自然特性が重複。</t>
  </si>
  <si>
    <t>※①下総台地・低地、②東京湾臨海部埋立地、③上総・安房丘、④九十九里低地、⑤利根川流域低地、複数のマル数字は自然特性が重複。</t>
  </si>
  <si>
    <t>※①下総台地・低地、②東京湾臨海部埋立地、③上総・安房丘、④九十九里低地、⑤利根川流域低地、複数のマル数字は自然特性が重複。</t>
  </si>
  <si>
    <t>※①下総台地・低地、②東京湾臨海部埋立地、③上総・安房丘、④九十九里低地、⑤利根川流域低地、複数のマル数字は自然特性が重複。</t>
  </si>
  <si>
    <t>※①下総台地・低地、②東京湾臨海部埋立地、③上総・安房丘、④九十九里低地、⑤利根川流域低地、複数のマル数字は自然特性が重複。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</si>
</sst>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"/>
    <numFmt numFmtId="178" formatCode="#,##0;&quot;△ &quot;#,##0"/>
    <numFmt numFmtId="179" formatCode="#,##0.0;&quot;▲ &quot;#,##0.0"/>
    <numFmt numFmtId="180" formatCode="#,##0.0;&quot;△ &quot;#,##0.0"/>
    <numFmt numFmtId="181" formatCode="0.0;&quot;▲ &quot;0.0"/>
    <numFmt numFmtId="182" formatCode="#,##0.00;&quot;△ &quot;#,##0.00"/>
    <numFmt numFmtId="183" formatCode="###,###,###,##0;&quot;-&quot;##,###,###,##0"/>
    <numFmt numFmtId="184" formatCode="0.0_);[Red]\(0.0\)"/>
    <numFmt numFmtId="185" formatCode="#,##0.00_ ;[Red]\-#,##0.00\ "/>
    <numFmt numFmtId="186" formatCode="\ ###,###,###,###,##0;&quot;-&quot;###,###,###,###,##0"/>
    <numFmt numFmtId="187" formatCode="0.0_ "/>
    <numFmt numFmtId="188" formatCode="#,##0.0_ ;[Red]\-#,##0.0\ "/>
    <numFmt numFmtId="189" formatCode="#,##0.0;\-#,##0.0"/>
    <numFmt numFmtId="190" formatCode="#,###,###,###,##0;&quot; -&quot;###,###,###,##0"/>
    <numFmt numFmtId="191" formatCode="##,###,###,##0;&quot;-&quot;#,###,###,##0"/>
    <numFmt numFmtId="192" formatCode="#,###,###,##0;&quot; -&quot;###,###,##0"/>
    <numFmt numFmtId="193" formatCode="0_ "/>
    <numFmt numFmtId="194" formatCode="##,###,###,###,##0;&quot;-&quot;#,###,###,###,##0"/>
    <numFmt numFmtId="195" formatCode="##,###,###,###,##0.0;&quot;-&quot;#,###,###,###,##0.0"/>
    <numFmt numFmtId="196" formatCode="#,##0.0"/>
    <numFmt numFmtId="197" formatCode="0.0%"/>
    <numFmt numFmtId="198" formatCode="0.0"/>
  </numFmts>
  <fonts count="22">
    <font>
      <sz val="11"/>
      <name val="ＭＳ Ｐゴシック"/>
      <family val="3"/>
    </font>
    <font>
      <sz val="14"/>
      <name val="Terminal"/>
      <family val="0"/>
    </font>
    <font>
      <sz val="14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7"/>
      <name val="Terminal"/>
      <family val="0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3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double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hair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dotted"/>
      <top style="thin"/>
      <bottom style="hair"/>
    </border>
    <border>
      <left style="dotted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dotted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dotted"/>
      <top style="hair"/>
      <bottom style="thin"/>
    </border>
    <border>
      <left style="dotted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tted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tted"/>
      <top style="double"/>
      <bottom style="double"/>
    </border>
    <border>
      <left style="dotted"/>
      <right style="thin"/>
      <top style="double"/>
      <bottom style="double"/>
    </border>
    <border>
      <left style="dotted"/>
      <right style="thin"/>
      <top>
        <color indexed="63"/>
      </top>
      <bottom style="hair"/>
    </border>
    <border>
      <left style="dotted"/>
      <right style="thin"/>
      <top style="hair"/>
      <bottom style="hair"/>
    </border>
    <border>
      <left style="dotted"/>
      <right style="thin"/>
      <top style="hair"/>
      <bottom>
        <color indexed="63"/>
      </bottom>
    </border>
    <border>
      <left style="dotted"/>
      <right style="thin"/>
      <top style="hair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 style="thin"/>
      <bottom style="thin"/>
    </border>
    <border>
      <left style="dotted"/>
      <right style="thin"/>
      <top style="thin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 style="hair">
        <color indexed="8"/>
      </right>
      <top style="thin"/>
      <bottom style="hair"/>
    </border>
    <border>
      <left style="hair">
        <color indexed="8"/>
      </left>
      <right style="hair">
        <color indexed="8"/>
      </right>
      <top style="thin"/>
      <bottom style="hair"/>
    </border>
    <border>
      <left style="hair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hair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 style="thin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37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</cellStyleXfs>
  <cellXfs count="1423">
    <xf numFmtId="0" fontId="0" fillId="0" borderId="0" xfId="0" applyAlignment="1">
      <alignment vertical="center"/>
    </xf>
    <xf numFmtId="178" fontId="0" fillId="0" borderId="0" xfId="16" applyNumberFormat="1" applyAlignment="1">
      <alignment vertical="center"/>
    </xf>
    <xf numFmtId="178" fontId="0" fillId="0" borderId="0" xfId="16" applyNumberFormat="1" applyFill="1" applyAlignment="1">
      <alignment vertical="center"/>
    </xf>
    <xf numFmtId="178" fontId="6" fillId="0" borderId="0" xfId="16" applyNumberFormat="1" applyFont="1" applyAlignment="1">
      <alignment vertical="center"/>
    </xf>
    <xf numFmtId="178" fontId="0" fillId="0" borderId="0" xfId="16" applyNumberFormat="1" applyFont="1" applyAlignment="1">
      <alignment vertical="center"/>
    </xf>
    <xf numFmtId="178" fontId="7" fillId="0" borderId="0" xfId="16" applyNumberFormat="1" applyFont="1" applyAlignment="1">
      <alignment vertical="center"/>
    </xf>
    <xf numFmtId="178" fontId="8" fillId="0" borderId="0" xfId="16" applyNumberFormat="1" applyFont="1" applyAlignment="1">
      <alignment vertical="center"/>
    </xf>
    <xf numFmtId="178" fontId="8" fillId="0" borderId="0" xfId="16" applyNumberFormat="1" applyFont="1" applyFill="1" applyAlignment="1">
      <alignment vertical="center"/>
    </xf>
    <xf numFmtId="179" fontId="0" fillId="0" borderId="0" xfId="16" applyNumberFormat="1" applyBorder="1" applyAlignment="1">
      <alignment vertical="center"/>
    </xf>
    <xf numFmtId="179" fontId="0" fillId="0" borderId="0" xfId="16" applyNumberFormat="1" applyAlignment="1">
      <alignment vertical="center"/>
    </xf>
    <xf numFmtId="178" fontId="0" fillId="0" borderId="0" xfId="16" applyNumberFormat="1" applyFont="1" applyAlignment="1">
      <alignment horizontal="right" vertical="center"/>
    </xf>
    <xf numFmtId="178" fontId="0" fillId="0" borderId="0" xfId="16" applyNumberFormat="1" applyFont="1" applyAlignment="1">
      <alignment vertical="center"/>
    </xf>
    <xf numFmtId="178" fontId="6" fillId="0" borderId="0" xfId="16" applyNumberFormat="1" applyFont="1" applyBorder="1" applyAlignment="1">
      <alignment vertical="center"/>
    </xf>
    <xf numFmtId="178" fontId="8" fillId="0" borderId="0" xfId="16" applyNumberFormat="1" applyFont="1" applyFill="1" applyAlignment="1">
      <alignment horizontal="left" vertical="top" wrapText="1"/>
    </xf>
    <xf numFmtId="178" fontId="6" fillId="0" borderId="0" xfId="16" applyNumberFormat="1" applyFont="1" applyFill="1" applyAlignment="1">
      <alignment vertical="center"/>
    </xf>
    <xf numFmtId="178" fontId="8" fillId="0" borderId="1" xfId="16" applyNumberFormat="1" applyFont="1" applyFill="1" applyBorder="1" applyAlignment="1">
      <alignment horizontal="left" vertical="top" wrapText="1"/>
    </xf>
    <xf numFmtId="178" fontId="0" fillId="0" borderId="2" xfId="16" applyNumberFormat="1" applyFill="1" applyBorder="1" applyAlignment="1">
      <alignment vertical="center"/>
    </xf>
    <xf numFmtId="178" fontId="0" fillId="0" borderId="2" xfId="16" applyNumberFormat="1" applyFont="1" applyBorder="1" applyAlignment="1">
      <alignment vertical="center"/>
    </xf>
    <xf numFmtId="178" fontId="0" fillId="0" borderId="3" xfId="16" applyNumberFormat="1" applyFont="1" applyBorder="1" applyAlignment="1">
      <alignment vertical="center"/>
    </xf>
    <xf numFmtId="178" fontId="0" fillId="0" borderId="4" xfId="16" applyNumberFormat="1" applyFont="1" applyBorder="1" applyAlignment="1">
      <alignment horizontal="center" vertical="center"/>
    </xf>
    <xf numFmtId="178" fontId="0" fillId="0" borderId="5" xfId="16" applyNumberFormat="1" applyFont="1" applyBorder="1" applyAlignment="1">
      <alignment horizontal="center" vertical="center" wrapText="1"/>
    </xf>
    <xf numFmtId="178" fontId="0" fillId="0" borderId="5" xfId="16" applyNumberFormat="1" applyFont="1" applyFill="1" applyBorder="1" applyAlignment="1">
      <alignment horizontal="center" vertical="center" wrapText="1"/>
    </xf>
    <xf numFmtId="178" fontId="0" fillId="0" borderId="5" xfId="16" applyNumberFormat="1" applyFont="1" applyBorder="1" applyAlignment="1">
      <alignment horizontal="center" vertical="center"/>
    </xf>
    <xf numFmtId="178" fontId="0" fillId="0" borderId="6" xfId="16" applyNumberFormat="1" applyFont="1" applyBorder="1" applyAlignment="1">
      <alignment horizontal="center" vertical="center" wrapText="1"/>
    </xf>
    <xf numFmtId="178" fontId="0" fillId="0" borderId="4" xfId="16" applyNumberFormat="1" applyFont="1" applyBorder="1" applyAlignment="1">
      <alignment horizontal="center" vertical="center" wrapText="1"/>
    </xf>
    <xf numFmtId="178" fontId="0" fillId="0" borderId="0" xfId="16" applyNumberFormat="1" applyAlignment="1">
      <alignment vertical="center"/>
    </xf>
    <xf numFmtId="178" fontId="0" fillId="0" borderId="7" xfId="16" applyNumberFormat="1" applyFill="1" applyBorder="1" applyAlignment="1">
      <alignment vertical="center"/>
    </xf>
    <xf numFmtId="178" fontId="0" fillId="0" borderId="7" xfId="16" applyNumberFormat="1" applyFont="1" applyBorder="1" applyAlignment="1">
      <alignment vertical="top"/>
    </xf>
    <xf numFmtId="178" fontId="0" fillId="0" borderId="8" xfId="16" applyNumberFormat="1" applyFont="1" applyBorder="1" applyAlignment="1">
      <alignment vertical="center"/>
    </xf>
    <xf numFmtId="178" fontId="0" fillId="0" borderId="0" xfId="16" applyNumberFormat="1" applyFont="1" applyBorder="1" applyAlignment="1">
      <alignment vertical="center"/>
    </xf>
    <xf numFmtId="178" fontId="0" fillId="0" borderId="4" xfId="16" applyNumberFormat="1" applyFont="1" applyFill="1" applyBorder="1" applyAlignment="1">
      <alignment horizontal="center" vertical="center"/>
    </xf>
    <xf numFmtId="179" fontId="0" fillId="0" borderId="0" xfId="16" applyNumberFormat="1" applyBorder="1" applyAlignment="1">
      <alignment horizontal="center" vertical="center"/>
    </xf>
    <xf numFmtId="179" fontId="0" fillId="0" borderId="0" xfId="16" applyNumberFormat="1" applyAlignment="1">
      <alignment horizontal="center" vertical="center"/>
    </xf>
    <xf numFmtId="37" fontId="0" fillId="0" borderId="9" xfId="22" applyFont="1" applyFill="1" applyBorder="1" applyAlignment="1" applyProtection="1">
      <alignment horizontal="center" vertical="center"/>
      <protection/>
    </xf>
    <xf numFmtId="37" fontId="0" fillId="0" borderId="10" xfId="22" applyFont="1" applyFill="1" applyBorder="1" applyAlignment="1" applyProtection="1">
      <alignment horizontal="center" vertical="center"/>
      <protection/>
    </xf>
    <xf numFmtId="37" fontId="0" fillId="0" borderId="11" xfId="22" applyFont="1" applyFill="1" applyBorder="1" applyAlignment="1" applyProtection="1">
      <alignment horizontal="center" vertical="center"/>
      <protection/>
    </xf>
    <xf numFmtId="37" fontId="0" fillId="0" borderId="4" xfId="22" applyFont="1" applyFill="1" applyBorder="1" applyAlignment="1" applyProtection="1">
      <alignment horizontal="center" vertical="center"/>
      <protection/>
    </xf>
    <xf numFmtId="178" fontId="0" fillId="0" borderId="6" xfId="16" applyNumberFormat="1" applyFont="1" applyFill="1" applyBorder="1" applyAlignment="1">
      <alignment horizontal="center" vertical="center"/>
    </xf>
    <xf numFmtId="178" fontId="0" fillId="0" borderId="6" xfId="16" applyNumberFormat="1" applyFont="1" applyBorder="1" applyAlignment="1">
      <alignment horizontal="center" vertical="center"/>
    </xf>
    <xf numFmtId="178" fontId="0" fillId="0" borderId="0" xfId="16" applyNumberFormat="1" applyAlignment="1">
      <alignment horizontal="center" vertical="center" wrapText="1"/>
    </xf>
    <xf numFmtId="178" fontId="0" fillId="0" borderId="7" xfId="16" applyNumberFormat="1" applyFill="1" applyBorder="1" applyAlignment="1">
      <alignment horizontal="center" vertical="center" wrapText="1"/>
    </xf>
    <xf numFmtId="178" fontId="0" fillId="0" borderId="12" xfId="16" applyNumberFormat="1" applyBorder="1" applyAlignment="1">
      <alignment horizontal="center" vertical="center" wrapText="1"/>
    </xf>
    <xf numFmtId="178" fontId="0" fillId="0" borderId="13" xfId="16" applyNumberFormat="1" applyBorder="1" applyAlignment="1">
      <alignment horizontal="center" vertical="center" wrapText="1"/>
    </xf>
    <xf numFmtId="178" fontId="0" fillId="0" borderId="1" xfId="16" applyNumberFormat="1" applyFont="1" applyBorder="1" applyAlignment="1">
      <alignment horizontal="center" vertical="center" wrapText="1"/>
    </xf>
    <xf numFmtId="178" fontId="0" fillId="0" borderId="12" xfId="16" applyNumberFormat="1" applyFont="1" applyBorder="1" applyAlignment="1">
      <alignment horizontal="center" vertical="center" wrapText="1"/>
    </xf>
    <xf numFmtId="178" fontId="0" fillId="0" borderId="12" xfId="16" applyNumberFormat="1" applyFont="1" applyFill="1" applyBorder="1" applyAlignment="1">
      <alignment horizontal="center" vertical="center" wrapText="1"/>
    </xf>
    <xf numFmtId="178" fontId="0" fillId="0" borderId="13" xfId="16" applyNumberFormat="1" applyFont="1" applyBorder="1" applyAlignment="1">
      <alignment horizontal="center" vertical="center" wrapText="1"/>
    </xf>
    <xf numFmtId="178" fontId="0" fillId="0" borderId="13" xfId="16" applyNumberFormat="1" applyFont="1" applyFill="1" applyBorder="1" applyAlignment="1">
      <alignment horizontal="center" vertical="center" wrapText="1"/>
    </xf>
    <xf numFmtId="178" fontId="9" fillId="0" borderId="0" xfId="16" applyNumberFormat="1" applyFont="1" applyBorder="1" applyAlignment="1">
      <alignment horizontal="right" vertical="top" wrapText="1"/>
    </xf>
    <xf numFmtId="178" fontId="9" fillId="0" borderId="7" xfId="16" applyNumberFormat="1" applyFont="1" applyFill="1" applyBorder="1" applyAlignment="1">
      <alignment horizontal="right" vertical="top" wrapText="1"/>
    </xf>
    <xf numFmtId="178" fontId="0" fillId="0" borderId="14" xfId="16" applyNumberFormat="1" applyFont="1" applyBorder="1" applyAlignment="1">
      <alignment horizontal="center" vertical="center" wrapText="1"/>
    </xf>
    <xf numFmtId="178" fontId="0" fillId="0" borderId="1" xfId="16" applyNumberFormat="1" applyFont="1" applyBorder="1" applyAlignment="1">
      <alignment horizontal="center" vertical="center" wrapText="1"/>
    </xf>
    <xf numFmtId="178" fontId="9" fillId="0" borderId="7" xfId="16" applyNumberFormat="1" applyFont="1" applyBorder="1" applyAlignment="1">
      <alignment horizontal="right" vertical="top" wrapText="1"/>
    </xf>
    <xf numFmtId="178" fontId="9" fillId="0" borderId="3" xfId="16" applyNumberFormat="1" applyFont="1" applyBorder="1" applyAlignment="1">
      <alignment horizontal="right" vertical="top" wrapText="1"/>
    </xf>
    <xf numFmtId="178" fontId="9" fillId="0" borderId="15" xfId="16" applyNumberFormat="1" applyFont="1" applyBorder="1" applyAlignment="1">
      <alignment horizontal="right" vertical="top" wrapText="1"/>
    </xf>
    <xf numFmtId="178" fontId="9" fillId="0" borderId="16" xfId="16" applyNumberFormat="1" applyFont="1" applyBorder="1" applyAlignment="1">
      <alignment horizontal="right" vertical="top" wrapText="1"/>
    </xf>
    <xf numFmtId="178" fontId="9" fillId="0" borderId="5" xfId="16" applyNumberFormat="1" applyFont="1" applyBorder="1" applyAlignment="1">
      <alignment horizontal="right" vertical="top" wrapText="1"/>
    </xf>
    <xf numFmtId="178" fontId="9" fillId="0" borderId="5" xfId="16" applyNumberFormat="1" applyFont="1" applyFill="1" applyBorder="1" applyAlignment="1">
      <alignment horizontal="right" vertical="top" wrapText="1"/>
    </xf>
    <xf numFmtId="178" fontId="9" fillId="0" borderId="17" xfId="16" applyNumberFormat="1" applyFont="1" applyBorder="1" applyAlignment="1">
      <alignment horizontal="right" vertical="top" wrapText="1"/>
    </xf>
    <xf numFmtId="178" fontId="9" fillId="0" borderId="18" xfId="16" applyNumberFormat="1" applyFont="1" applyBorder="1" applyAlignment="1">
      <alignment horizontal="right" vertical="top" wrapText="1"/>
    </xf>
    <xf numFmtId="178" fontId="9" fillId="0" borderId="19" xfId="16" applyNumberFormat="1" applyFont="1" applyBorder="1" applyAlignment="1">
      <alignment horizontal="right" vertical="top" wrapText="1"/>
    </xf>
    <xf numFmtId="178" fontId="9" fillId="0" borderId="20" xfId="16" applyNumberFormat="1" applyFont="1" applyBorder="1" applyAlignment="1">
      <alignment horizontal="right" vertical="top" wrapText="1"/>
    </xf>
    <xf numFmtId="178" fontId="9" fillId="0" borderId="2" xfId="16" applyNumberFormat="1" applyFont="1" applyBorder="1" applyAlignment="1">
      <alignment horizontal="right" vertical="top" wrapText="1"/>
    </xf>
    <xf numFmtId="178" fontId="0" fillId="0" borderId="21" xfId="16" applyNumberFormat="1" applyFill="1" applyBorder="1" applyAlignment="1">
      <alignment vertical="center"/>
    </xf>
    <xf numFmtId="0" fontId="0" fillId="0" borderId="22" xfId="16" applyNumberFormat="1" applyFont="1" applyBorder="1" applyAlignment="1">
      <alignment vertical="center"/>
    </xf>
    <xf numFmtId="178" fontId="0" fillId="0" borderId="22" xfId="16" applyNumberFormat="1" applyFont="1" applyBorder="1" applyAlignment="1">
      <alignment vertical="center"/>
    </xf>
    <xf numFmtId="178" fontId="0" fillId="0" borderId="23" xfId="16" applyNumberFormat="1" applyFont="1" applyBorder="1" applyAlignment="1">
      <alignment vertical="center"/>
    </xf>
    <xf numFmtId="178" fontId="0" fillId="0" borderId="24" xfId="16" applyNumberFormat="1" applyFont="1" applyBorder="1" applyAlignment="1">
      <alignment vertical="center"/>
    </xf>
    <xf numFmtId="180" fontId="0" fillId="0" borderId="25" xfId="16" applyNumberFormat="1" applyFont="1" applyBorder="1" applyAlignment="1">
      <alignment vertical="center"/>
    </xf>
    <xf numFmtId="178" fontId="0" fillId="0" borderId="26" xfId="16" applyNumberFormat="1" applyFont="1" applyBorder="1" applyAlignment="1">
      <alignment vertical="center"/>
    </xf>
    <xf numFmtId="180" fontId="0" fillId="0" borderId="27" xfId="16" applyNumberFormat="1" applyFont="1" applyFill="1" applyBorder="1" applyAlignment="1">
      <alignment vertical="center"/>
    </xf>
    <xf numFmtId="179" fontId="0" fillId="0" borderId="28" xfId="16" applyNumberFormat="1" applyBorder="1" applyAlignment="1">
      <alignment vertical="center"/>
    </xf>
    <xf numFmtId="179" fontId="0" fillId="0" borderId="29" xfId="16" applyNumberFormat="1" applyBorder="1" applyAlignment="1">
      <alignment vertical="center"/>
    </xf>
    <xf numFmtId="179" fontId="0" fillId="0" borderId="30" xfId="16" applyNumberFormat="1" applyBorder="1" applyAlignment="1">
      <alignment vertical="center"/>
    </xf>
    <xf numFmtId="179" fontId="0" fillId="0" borderId="31" xfId="16" applyNumberFormat="1" applyBorder="1" applyAlignment="1">
      <alignment vertical="center"/>
    </xf>
    <xf numFmtId="179" fontId="0" fillId="0" borderId="32" xfId="16" applyNumberFormat="1" applyBorder="1" applyAlignment="1">
      <alignment vertical="center"/>
    </xf>
    <xf numFmtId="179" fontId="0" fillId="0" borderId="33" xfId="16" applyNumberFormat="1" applyBorder="1" applyAlignment="1">
      <alignment vertical="center"/>
    </xf>
    <xf numFmtId="181" fontId="0" fillId="0" borderId="24" xfId="16" applyNumberFormat="1" applyFont="1" applyBorder="1" applyAlignment="1">
      <alignment horizontal="center" vertical="center"/>
    </xf>
    <xf numFmtId="181" fontId="0" fillId="0" borderId="34" xfId="16" applyNumberFormat="1" applyFont="1" applyBorder="1" applyAlignment="1">
      <alignment horizontal="center" vertical="center"/>
    </xf>
    <xf numFmtId="181" fontId="0" fillId="0" borderId="25" xfId="16" applyNumberFormat="1" applyFont="1" applyBorder="1" applyAlignment="1">
      <alignment horizontal="center" vertical="center"/>
    </xf>
    <xf numFmtId="181" fontId="0" fillId="0" borderId="25" xfId="16" applyNumberFormat="1" applyFont="1" applyBorder="1" applyAlignment="1">
      <alignment horizontal="right" vertical="center"/>
    </xf>
    <xf numFmtId="181" fontId="0" fillId="0" borderId="26" xfId="16" applyNumberFormat="1" applyFont="1" applyFill="1" applyBorder="1" applyAlignment="1">
      <alignment horizontal="center" vertical="center"/>
    </xf>
    <xf numFmtId="181" fontId="0" fillId="0" borderId="26" xfId="16" applyNumberFormat="1" applyFont="1" applyBorder="1" applyAlignment="1">
      <alignment horizontal="center" vertical="center"/>
    </xf>
    <xf numFmtId="182" fontId="0" fillId="0" borderId="22" xfId="16" applyNumberFormat="1" applyFont="1" applyBorder="1" applyAlignment="1">
      <alignment horizontal="center" vertical="center"/>
    </xf>
    <xf numFmtId="176" fontId="0" fillId="0" borderId="26" xfId="16" applyNumberFormat="1" applyFont="1" applyBorder="1" applyAlignment="1">
      <alignment vertical="center"/>
    </xf>
    <xf numFmtId="178" fontId="0" fillId="0" borderId="35" xfId="16" applyNumberFormat="1" applyFont="1" applyFill="1" applyBorder="1" applyAlignment="1">
      <alignment vertical="center"/>
    </xf>
    <xf numFmtId="0" fontId="0" fillId="0" borderId="35" xfId="16" applyNumberFormat="1" applyFont="1" applyFill="1" applyBorder="1" applyAlignment="1">
      <alignment horizontal="left" vertical="center" indent="1"/>
    </xf>
    <xf numFmtId="178" fontId="0" fillId="0" borderId="36" xfId="16" applyNumberFormat="1" applyBorder="1" applyAlignment="1">
      <alignment vertical="center"/>
    </xf>
    <xf numFmtId="0" fontId="0" fillId="0" borderId="36" xfId="20" applyFont="1" applyBorder="1" applyAlignment="1">
      <alignment horizontal="distributed"/>
      <protection/>
    </xf>
    <xf numFmtId="183" fontId="0" fillId="0" borderId="37" xfId="28" applyNumberFormat="1" applyFont="1" applyFill="1" applyBorder="1" applyAlignment="1" quotePrefix="1">
      <alignment vertical="center"/>
      <protection/>
    </xf>
    <xf numFmtId="180" fontId="0" fillId="0" borderId="38" xfId="16" applyNumberFormat="1" applyFont="1" applyBorder="1" applyAlignment="1">
      <alignment vertical="center"/>
    </xf>
    <xf numFmtId="183" fontId="0" fillId="0" borderId="36" xfId="28" applyNumberFormat="1" applyFont="1" applyFill="1" applyBorder="1" applyAlignment="1" quotePrefix="1">
      <alignment vertical="center"/>
      <protection/>
    </xf>
    <xf numFmtId="180" fontId="0" fillId="2" borderId="39" xfId="16" applyNumberFormat="1" applyFont="1" applyFill="1" applyBorder="1" applyAlignment="1">
      <alignment vertical="center"/>
    </xf>
    <xf numFmtId="184" fontId="0" fillId="0" borderId="40" xfId="0" applyNumberFormat="1" applyBorder="1" applyAlignment="1">
      <alignment vertical="center"/>
    </xf>
    <xf numFmtId="180" fontId="0" fillId="2" borderId="37" xfId="16" applyNumberFormat="1" applyFont="1" applyFill="1" applyBorder="1" applyAlignment="1">
      <alignment vertical="center"/>
    </xf>
    <xf numFmtId="179" fontId="0" fillId="2" borderId="41" xfId="16" applyNumberFormat="1" applyFill="1" applyBorder="1" applyAlignment="1">
      <alignment vertical="center"/>
    </xf>
    <xf numFmtId="179" fontId="0" fillId="0" borderId="41" xfId="16" applyNumberFormat="1" applyBorder="1" applyAlignment="1">
      <alignment vertical="center"/>
    </xf>
    <xf numFmtId="179" fontId="0" fillId="0" borderId="38" xfId="16" applyNumberFormat="1" applyBorder="1" applyAlignment="1">
      <alignment vertical="center"/>
    </xf>
    <xf numFmtId="181" fontId="0" fillId="2" borderId="37" xfId="16" applyNumberFormat="1" applyFont="1" applyFill="1" applyBorder="1" applyAlignment="1" quotePrefix="1">
      <alignment horizontal="center" vertical="center"/>
    </xf>
    <xf numFmtId="181" fontId="0" fillId="2" borderId="41" xfId="16" applyNumberFormat="1" applyFont="1" applyFill="1" applyBorder="1" applyAlignment="1" quotePrefix="1">
      <alignment horizontal="center" vertical="center"/>
    </xf>
    <xf numFmtId="181" fontId="0" fillId="0" borderId="38" xfId="16" applyNumberFormat="1" applyFont="1" applyFill="1" applyBorder="1" applyAlignment="1" quotePrefix="1">
      <alignment horizontal="center" vertical="center"/>
    </xf>
    <xf numFmtId="181" fontId="0" fillId="0" borderId="38" xfId="16" applyNumberFormat="1" applyFont="1" applyFill="1" applyBorder="1" applyAlignment="1" quotePrefix="1">
      <alignment horizontal="right" vertical="center"/>
    </xf>
    <xf numFmtId="181" fontId="0" fillId="2" borderId="38" xfId="16" applyNumberFormat="1" applyFont="1" applyFill="1" applyBorder="1" applyAlignment="1" quotePrefix="1">
      <alignment horizontal="center" vertical="center"/>
    </xf>
    <xf numFmtId="181" fontId="0" fillId="0" borderId="42" xfId="16" applyNumberFormat="1" applyFont="1" applyFill="1" applyBorder="1" applyAlignment="1" quotePrefix="1">
      <alignment horizontal="center" vertical="center"/>
    </xf>
    <xf numFmtId="185" fontId="0" fillId="0" borderId="39" xfId="16" applyNumberFormat="1" applyFont="1" applyBorder="1" applyAlignment="1" applyProtection="1">
      <alignment horizontal="distributed"/>
      <protection/>
    </xf>
    <xf numFmtId="176" fontId="0" fillId="2" borderId="42" xfId="16" applyNumberFormat="1" applyFont="1" applyFill="1" applyBorder="1" applyAlignment="1" applyProtection="1">
      <alignment horizontal="right"/>
      <protection/>
    </xf>
    <xf numFmtId="178" fontId="0" fillId="0" borderId="43" xfId="16" applyNumberFormat="1" applyFont="1" applyFill="1" applyBorder="1" applyAlignment="1">
      <alignment vertical="center"/>
    </xf>
    <xf numFmtId="0" fontId="0" fillId="0" borderId="43" xfId="16" applyNumberFormat="1" applyFont="1" applyFill="1" applyBorder="1" applyAlignment="1">
      <alignment horizontal="left" vertical="center" indent="1"/>
    </xf>
    <xf numFmtId="178" fontId="0" fillId="0" borderId="44" xfId="16" applyNumberFormat="1" applyBorder="1" applyAlignment="1">
      <alignment vertical="center"/>
    </xf>
    <xf numFmtId="0" fontId="0" fillId="0" borderId="44" xfId="20" applyFont="1" applyBorder="1" applyAlignment="1">
      <alignment horizontal="distributed"/>
      <protection/>
    </xf>
    <xf numFmtId="183" fontId="0" fillId="0" borderId="45" xfId="28" applyNumberFormat="1" applyFont="1" applyFill="1" applyBorder="1" applyAlignment="1" quotePrefix="1">
      <alignment vertical="center"/>
      <protection/>
    </xf>
    <xf numFmtId="180" fontId="0" fillId="0" borderId="46" xfId="16" applyNumberFormat="1" applyFont="1" applyBorder="1" applyAlignment="1">
      <alignment vertical="center"/>
    </xf>
    <xf numFmtId="183" fontId="0" fillId="0" borderId="44" xfId="28" applyNumberFormat="1" applyFont="1" applyFill="1" applyBorder="1" applyAlignment="1" quotePrefix="1">
      <alignment vertical="center"/>
      <protection/>
    </xf>
    <xf numFmtId="180" fontId="0" fillId="2" borderId="46" xfId="16" applyNumberFormat="1" applyFont="1" applyFill="1" applyBorder="1" applyAlignment="1">
      <alignment vertical="center"/>
    </xf>
    <xf numFmtId="184" fontId="0" fillId="0" borderId="44" xfId="0" applyNumberFormat="1" applyBorder="1" applyAlignment="1">
      <alignment vertical="center"/>
    </xf>
    <xf numFmtId="180" fontId="0" fillId="2" borderId="45" xfId="16" applyNumberFormat="1" applyFont="1" applyFill="1" applyBorder="1" applyAlignment="1">
      <alignment vertical="center"/>
    </xf>
    <xf numFmtId="179" fontId="0" fillId="2" borderId="47" xfId="16" applyNumberFormat="1" applyFill="1" applyBorder="1" applyAlignment="1">
      <alignment vertical="center"/>
    </xf>
    <xf numFmtId="179" fontId="0" fillId="0" borderId="46" xfId="16" applyNumberFormat="1" applyBorder="1" applyAlignment="1">
      <alignment vertical="center"/>
    </xf>
    <xf numFmtId="181" fontId="0" fillId="0" borderId="45" xfId="16" applyNumberFormat="1" applyFont="1" applyFill="1" applyBorder="1" applyAlignment="1" quotePrefix="1">
      <alignment horizontal="center" vertical="center"/>
    </xf>
    <xf numFmtId="181" fontId="0" fillId="0" borderId="47" xfId="16" applyNumberFormat="1" applyFont="1" applyFill="1" applyBorder="1" applyAlignment="1" quotePrefix="1">
      <alignment horizontal="center" vertical="center"/>
    </xf>
    <xf numFmtId="181" fontId="0" fillId="0" borderId="46" xfId="16" applyNumberFormat="1" applyFont="1" applyFill="1" applyBorder="1" applyAlignment="1" quotePrefix="1">
      <alignment horizontal="center" vertical="center"/>
    </xf>
    <xf numFmtId="181" fontId="0" fillId="0" borderId="46" xfId="16" applyNumberFormat="1" applyFont="1" applyFill="1" applyBorder="1" applyAlignment="1" quotePrefix="1">
      <alignment horizontal="right" vertical="center"/>
    </xf>
    <xf numFmtId="181" fontId="0" fillId="2" borderId="46" xfId="16" applyNumberFormat="1" applyFont="1" applyFill="1" applyBorder="1" applyAlignment="1" quotePrefix="1">
      <alignment horizontal="center" vertical="center"/>
    </xf>
    <xf numFmtId="181" fontId="0" fillId="2" borderId="48" xfId="16" applyNumberFormat="1" applyFont="1" applyFill="1" applyBorder="1" applyAlignment="1" quotePrefix="1">
      <alignment horizontal="center" vertical="center"/>
    </xf>
    <xf numFmtId="185" fontId="0" fillId="0" borderId="43" xfId="16" applyNumberFormat="1" applyFont="1" applyBorder="1" applyAlignment="1" applyProtection="1">
      <alignment horizontal="distributed"/>
      <protection/>
    </xf>
    <xf numFmtId="176" fontId="0" fillId="0" borderId="48" xfId="16" applyNumberFormat="1" applyFont="1" applyBorder="1" applyAlignment="1" applyProtection="1">
      <alignment horizontal="right"/>
      <protection/>
    </xf>
    <xf numFmtId="179" fontId="0" fillId="0" borderId="47" xfId="16" applyNumberFormat="1" applyBorder="1" applyAlignment="1">
      <alignment vertical="center"/>
    </xf>
    <xf numFmtId="179" fontId="0" fillId="2" borderId="46" xfId="16" applyNumberFormat="1" applyFill="1" applyBorder="1" applyAlignment="1">
      <alignment vertical="center"/>
    </xf>
    <xf numFmtId="179" fontId="0" fillId="0" borderId="46" xfId="16" applyNumberFormat="1" applyFill="1" applyBorder="1" applyAlignment="1">
      <alignment vertical="center"/>
    </xf>
    <xf numFmtId="181" fontId="0" fillId="2" borderId="45" xfId="16" applyNumberFormat="1" applyFont="1" applyFill="1" applyBorder="1" applyAlignment="1" quotePrefix="1">
      <alignment horizontal="center" vertical="center"/>
    </xf>
    <xf numFmtId="181" fontId="0" fillId="0" borderId="48" xfId="16" applyNumberFormat="1" applyFont="1" applyFill="1" applyBorder="1" applyAlignment="1" quotePrefix="1">
      <alignment horizontal="center" vertical="center"/>
    </xf>
    <xf numFmtId="185" fontId="0" fillId="2" borderId="43" xfId="16" applyNumberFormat="1" applyFont="1" applyFill="1" applyBorder="1" applyAlignment="1" applyProtection="1">
      <alignment horizontal="distributed"/>
      <protection/>
    </xf>
    <xf numFmtId="176" fontId="0" fillId="2" borderId="48" xfId="16" applyNumberFormat="1" applyFont="1" applyFill="1" applyBorder="1" applyAlignment="1" applyProtection="1">
      <alignment horizontal="right"/>
      <protection/>
    </xf>
    <xf numFmtId="181" fontId="0" fillId="2" borderId="47" xfId="16" applyNumberFormat="1" applyFont="1" applyFill="1" applyBorder="1" applyAlignment="1" quotePrefix="1">
      <alignment horizontal="center" vertical="center"/>
    </xf>
    <xf numFmtId="179" fontId="0" fillId="0" borderId="45" xfId="16" applyNumberFormat="1" applyBorder="1" applyAlignment="1">
      <alignment vertical="center"/>
    </xf>
    <xf numFmtId="49" fontId="0" fillId="0" borderId="0" xfId="16" applyNumberFormat="1" applyFont="1" applyAlignment="1">
      <alignment vertical="center"/>
    </xf>
    <xf numFmtId="180" fontId="0" fillId="2" borderId="43" xfId="16" applyNumberFormat="1" applyFont="1" applyFill="1" applyBorder="1" applyAlignment="1">
      <alignment vertical="center"/>
    </xf>
    <xf numFmtId="176" fontId="0" fillId="0" borderId="48" xfId="16" applyNumberFormat="1" applyFont="1" applyBorder="1" applyAlignment="1">
      <alignment horizontal="right"/>
    </xf>
    <xf numFmtId="179" fontId="0" fillId="2" borderId="45" xfId="16" applyNumberFormat="1" applyFill="1" applyBorder="1" applyAlignment="1">
      <alignment vertical="center"/>
    </xf>
    <xf numFmtId="179" fontId="0" fillId="0" borderId="45" xfId="16" applyNumberFormat="1" applyFill="1" applyBorder="1" applyAlignment="1">
      <alignment vertical="center"/>
    </xf>
    <xf numFmtId="179" fontId="0" fillId="0" borderId="47" xfId="16" applyNumberFormat="1" applyFill="1" applyBorder="1" applyAlignment="1">
      <alignment vertical="center"/>
    </xf>
    <xf numFmtId="176" fontId="0" fillId="0" borderId="48" xfId="16" applyNumberFormat="1" applyFont="1" applyFill="1" applyBorder="1" applyAlignment="1" applyProtection="1">
      <alignment/>
      <protection/>
    </xf>
    <xf numFmtId="178" fontId="0" fillId="0" borderId="49" xfId="16" applyNumberFormat="1" applyFont="1" applyFill="1" applyBorder="1" applyAlignment="1">
      <alignment vertical="center"/>
    </xf>
    <xf numFmtId="178" fontId="0" fillId="0" borderId="50" xfId="16" applyNumberFormat="1" applyBorder="1" applyAlignment="1">
      <alignment vertical="center"/>
    </xf>
    <xf numFmtId="0" fontId="0" fillId="0" borderId="50" xfId="20" applyFont="1" applyBorder="1" applyAlignment="1">
      <alignment horizontal="distributed"/>
      <protection/>
    </xf>
    <xf numFmtId="183" fontId="0" fillId="0" borderId="51" xfId="28" applyNumberFormat="1" applyFont="1" applyFill="1" applyBorder="1" applyAlignment="1" quotePrefix="1">
      <alignment vertical="center"/>
      <protection/>
    </xf>
    <xf numFmtId="180" fontId="0" fillId="0" borderId="52" xfId="16" applyNumberFormat="1" applyFont="1" applyBorder="1" applyAlignment="1">
      <alignment vertical="center"/>
    </xf>
    <xf numFmtId="183" fontId="0" fillId="0" borderId="50" xfId="28" applyNumberFormat="1" applyFont="1" applyFill="1" applyBorder="1" applyAlignment="1" quotePrefix="1">
      <alignment vertical="center"/>
      <protection/>
    </xf>
    <xf numFmtId="184" fontId="0" fillId="0" borderId="50" xfId="0" applyNumberFormat="1" applyBorder="1" applyAlignment="1">
      <alignment vertical="center"/>
    </xf>
    <xf numFmtId="181" fontId="0" fillId="0" borderId="51" xfId="16" applyNumberFormat="1" applyFont="1" applyFill="1" applyBorder="1" applyAlignment="1" quotePrefix="1">
      <alignment horizontal="center" vertical="center"/>
    </xf>
    <xf numFmtId="181" fontId="0" fillId="0" borderId="53" xfId="16" applyNumberFormat="1" applyFont="1" applyFill="1" applyBorder="1" applyAlignment="1" quotePrefix="1">
      <alignment horizontal="center" vertical="center"/>
    </xf>
    <xf numFmtId="181" fontId="0" fillId="2" borderId="52" xfId="16" applyNumberFormat="1" applyFont="1" applyFill="1" applyBorder="1" applyAlignment="1" quotePrefix="1">
      <alignment horizontal="center" vertical="center"/>
    </xf>
    <xf numFmtId="181" fontId="0" fillId="2" borderId="52" xfId="16" applyNumberFormat="1" applyFont="1" applyFill="1" applyBorder="1" applyAlignment="1" quotePrefix="1">
      <alignment horizontal="right" vertical="center"/>
    </xf>
    <xf numFmtId="181" fontId="0" fillId="0" borderId="52" xfId="16" applyNumberFormat="1" applyFont="1" applyFill="1" applyBorder="1" applyAlignment="1" quotePrefix="1">
      <alignment horizontal="center" vertical="center"/>
    </xf>
    <xf numFmtId="181" fontId="0" fillId="2" borderId="54" xfId="16" applyNumberFormat="1" applyFont="1" applyFill="1" applyBorder="1" applyAlignment="1" quotePrefix="1">
      <alignment horizontal="center" vertical="center"/>
    </xf>
    <xf numFmtId="185" fontId="0" fillId="0" borderId="49" xfId="16" applyNumberFormat="1" applyFont="1" applyBorder="1" applyAlignment="1" applyProtection="1">
      <alignment horizontal="distributed"/>
      <protection/>
    </xf>
    <xf numFmtId="176" fontId="0" fillId="0" borderId="54" xfId="16" applyNumberFormat="1" applyFont="1" applyFill="1" applyBorder="1" applyAlignment="1" applyProtection="1">
      <alignment/>
      <protection/>
    </xf>
    <xf numFmtId="181" fontId="0" fillId="2" borderId="46" xfId="16" applyNumberFormat="1" applyFont="1" applyFill="1" applyBorder="1" applyAlignment="1" quotePrefix="1">
      <alignment horizontal="right" vertical="center"/>
    </xf>
    <xf numFmtId="185" fontId="0" fillId="2" borderId="55" xfId="16" applyNumberFormat="1" applyFont="1" applyFill="1" applyBorder="1" applyAlignment="1" applyProtection="1">
      <alignment horizontal="distributed"/>
      <protection/>
    </xf>
    <xf numFmtId="176" fontId="0" fillId="0" borderId="56" xfId="16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center"/>
    </xf>
    <xf numFmtId="178" fontId="10" fillId="0" borderId="43" xfId="16" applyNumberFormat="1" applyFont="1" applyFill="1" applyBorder="1" applyAlignment="1">
      <alignment vertical="center"/>
    </xf>
    <xf numFmtId="0" fontId="10" fillId="0" borderId="43" xfId="16" applyNumberFormat="1" applyFont="1" applyFill="1" applyBorder="1" applyAlignment="1">
      <alignment horizontal="left" vertical="center" indent="1"/>
    </xf>
    <xf numFmtId="178" fontId="10" fillId="0" borderId="55" xfId="16" applyNumberFormat="1" applyFont="1" applyFill="1" applyBorder="1" applyAlignment="1">
      <alignment vertical="center"/>
    </xf>
    <xf numFmtId="0" fontId="10" fillId="0" borderId="55" xfId="16" applyNumberFormat="1" applyFont="1" applyFill="1" applyBorder="1" applyAlignment="1">
      <alignment horizontal="left" vertical="center" indent="1"/>
    </xf>
    <xf numFmtId="178" fontId="0" fillId="0" borderId="57" xfId="16" applyNumberFormat="1" applyBorder="1" applyAlignment="1">
      <alignment vertical="center"/>
    </xf>
    <xf numFmtId="0" fontId="0" fillId="0" borderId="57" xfId="20" applyFont="1" applyBorder="1" applyAlignment="1">
      <alignment horizontal="distributed"/>
      <protection/>
    </xf>
    <xf numFmtId="183" fontId="0" fillId="0" borderId="58" xfId="28" applyNumberFormat="1" applyFont="1" applyFill="1" applyBorder="1" applyAlignment="1" quotePrefix="1">
      <alignment vertical="center"/>
      <protection/>
    </xf>
    <xf numFmtId="180" fontId="0" fillId="0" borderId="59" xfId="16" applyNumberFormat="1" applyFont="1" applyBorder="1" applyAlignment="1">
      <alignment vertical="center"/>
    </xf>
    <xf numFmtId="183" fontId="0" fillId="0" borderId="57" xfId="28" applyNumberFormat="1" applyFont="1" applyFill="1" applyBorder="1" applyAlignment="1" quotePrefix="1">
      <alignment vertical="center"/>
      <protection/>
    </xf>
    <xf numFmtId="184" fontId="0" fillId="0" borderId="57" xfId="0" applyNumberFormat="1" applyBorder="1" applyAlignment="1">
      <alignment vertical="center"/>
    </xf>
    <xf numFmtId="179" fontId="0" fillId="0" borderId="58" xfId="16" applyNumberFormat="1" applyBorder="1" applyAlignment="1">
      <alignment vertical="center"/>
    </xf>
    <xf numFmtId="179" fontId="0" fillId="0" borderId="60" xfId="16" applyNumberFormat="1" applyBorder="1" applyAlignment="1">
      <alignment vertical="center"/>
    </xf>
    <xf numFmtId="179" fontId="0" fillId="0" borderId="59" xfId="16" applyNumberFormat="1" applyBorder="1" applyAlignment="1">
      <alignment vertical="center"/>
    </xf>
    <xf numFmtId="181" fontId="0" fillId="0" borderId="58" xfId="16" applyNumberFormat="1" applyFont="1" applyFill="1" applyBorder="1" applyAlignment="1" quotePrefix="1">
      <alignment horizontal="center" vertical="center"/>
    </xf>
    <xf numFmtId="181" fontId="0" fillId="0" borderId="60" xfId="16" applyNumberFormat="1" applyFont="1" applyFill="1" applyBorder="1" applyAlignment="1" quotePrefix="1">
      <alignment horizontal="center" vertical="center"/>
    </xf>
    <xf numFmtId="181" fontId="0" fillId="2" borderId="59" xfId="16" applyNumberFormat="1" applyFont="1" applyFill="1" applyBorder="1" applyAlignment="1" quotePrefix="1">
      <alignment horizontal="center" vertical="center"/>
    </xf>
    <xf numFmtId="181" fontId="0" fillId="2" borderId="59" xfId="16" applyNumberFormat="1" applyFont="1" applyFill="1" applyBorder="1" applyAlignment="1" quotePrefix="1">
      <alignment horizontal="right" vertical="center"/>
    </xf>
    <xf numFmtId="181" fontId="0" fillId="2" borderId="56" xfId="16" applyNumberFormat="1" applyFont="1" applyFill="1" applyBorder="1" applyAlignment="1" quotePrefix="1">
      <alignment horizontal="center" vertical="center"/>
    </xf>
    <xf numFmtId="178" fontId="0" fillId="0" borderId="61" xfId="16" applyNumberFormat="1" applyFont="1" applyFill="1" applyBorder="1" applyAlignment="1">
      <alignment vertical="center"/>
    </xf>
    <xf numFmtId="0" fontId="0" fillId="0" borderId="61" xfId="16" applyNumberFormat="1" applyFont="1" applyFill="1" applyBorder="1" applyAlignment="1">
      <alignment horizontal="left" vertical="center" indent="1"/>
    </xf>
    <xf numFmtId="178" fontId="0" fillId="0" borderId="62" xfId="16" applyNumberFormat="1" applyBorder="1" applyAlignment="1">
      <alignment vertical="center"/>
    </xf>
    <xf numFmtId="0" fontId="0" fillId="0" borderId="62" xfId="20" applyFont="1" applyBorder="1" applyAlignment="1">
      <alignment horizontal="distributed"/>
      <protection/>
    </xf>
    <xf numFmtId="178" fontId="0" fillId="0" borderId="63" xfId="16" applyNumberFormat="1" applyFont="1" applyBorder="1" applyAlignment="1">
      <alignment horizontal="right" vertical="center"/>
    </xf>
    <xf numFmtId="180" fontId="0" fillId="0" borderId="64" xfId="16" applyNumberFormat="1" applyFont="1" applyBorder="1" applyAlignment="1">
      <alignment vertical="center"/>
    </xf>
    <xf numFmtId="178" fontId="0" fillId="0" borderId="62" xfId="16" applyNumberFormat="1" applyFont="1" applyBorder="1" applyAlignment="1">
      <alignment horizontal="right" vertical="center"/>
    </xf>
    <xf numFmtId="176" fontId="0" fillId="2" borderId="64" xfId="16" applyNumberFormat="1" applyFont="1" applyFill="1" applyBorder="1" applyAlignment="1">
      <alignment horizontal="right" vertical="center"/>
    </xf>
    <xf numFmtId="184" fontId="0" fillId="0" borderId="62" xfId="0" applyNumberFormat="1" applyBorder="1" applyAlignment="1">
      <alignment vertical="center"/>
    </xf>
    <xf numFmtId="180" fontId="0" fillId="2" borderId="63" xfId="16" applyNumberFormat="1" applyFont="1" applyFill="1" applyBorder="1" applyAlignment="1">
      <alignment vertical="center"/>
    </xf>
    <xf numFmtId="179" fontId="0" fillId="0" borderId="65" xfId="16" applyNumberFormat="1" applyBorder="1" applyAlignment="1">
      <alignment vertical="center"/>
    </xf>
    <xf numFmtId="179" fontId="0" fillId="2" borderId="65" xfId="16" applyNumberFormat="1" applyFill="1" applyBorder="1" applyAlignment="1">
      <alignment vertical="center"/>
    </xf>
    <xf numFmtId="179" fontId="0" fillId="2" borderId="64" xfId="16" applyNumberFormat="1" applyFill="1" applyBorder="1" applyAlignment="1">
      <alignment vertical="center"/>
    </xf>
    <xf numFmtId="180" fontId="0" fillId="2" borderId="61" xfId="16" applyNumberFormat="1" applyFont="1" applyFill="1" applyBorder="1" applyAlignment="1">
      <alignment vertical="center"/>
    </xf>
    <xf numFmtId="181" fontId="0" fillId="2" borderId="63" xfId="16" applyNumberFormat="1" applyFont="1" applyFill="1" applyBorder="1" applyAlignment="1">
      <alignment horizontal="center" vertical="center"/>
    </xf>
    <xf numFmtId="181" fontId="0" fillId="2" borderId="65" xfId="16" applyNumberFormat="1" applyFont="1" applyFill="1" applyBorder="1" applyAlignment="1">
      <alignment horizontal="center" vertical="center"/>
    </xf>
    <xf numFmtId="181" fontId="0" fillId="0" borderId="64" xfId="16" applyNumberFormat="1" applyFont="1" applyBorder="1" applyAlignment="1">
      <alignment horizontal="center" vertical="center"/>
    </xf>
    <xf numFmtId="181" fontId="0" fillId="0" borderId="64" xfId="16" applyNumberFormat="1" applyFont="1" applyBorder="1" applyAlignment="1">
      <alignment horizontal="right" vertical="center"/>
    </xf>
    <xf numFmtId="181" fontId="0" fillId="2" borderId="64" xfId="16" applyNumberFormat="1" applyFont="1" applyFill="1" applyBorder="1" applyAlignment="1">
      <alignment horizontal="center" vertical="center"/>
    </xf>
    <xf numFmtId="181" fontId="0" fillId="0" borderId="66" xfId="16" applyNumberFormat="1" applyFont="1" applyBorder="1" applyAlignment="1">
      <alignment horizontal="center" vertical="center"/>
    </xf>
    <xf numFmtId="185" fontId="0" fillId="0" borderId="61" xfId="16" applyNumberFormat="1" applyFont="1" applyBorder="1" applyAlignment="1" applyProtection="1">
      <alignment horizontal="distributed"/>
      <protection/>
    </xf>
    <xf numFmtId="176" fontId="0" fillId="2" borderId="66" xfId="16" applyNumberFormat="1" applyFont="1" applyFill="1" applyBorder="1" applyAlignment="1" applyProtection="1">
      <alignment horizontal="right"/>
      <protection/>
    </xf>
    <xf numFmtId="0" fontId="0" fillId="0" borderId="43" xfId="16" applyNumberFormat="1" applyFill="1" applyBorder="1" applyAlignment="1">
      <alignment horizontal="left" vertical="center" indent="1"/>
    </xf>
    <xf numFmtId="180" fontId="0" fillId="0" borderId="43" xfId="16" applyNumberFormat="1" applyFont="1" applyFill="1" applyBorder="1" applyAlignment="1">
      <alignment vertical="center"/>
    </xf>
    <xf numFmtId="185" fontId="0" fillId="0" borderId="55" xfId="16" applyNumberFormat="1" applyFont="1" applyBorder="1" applyAlignment="1" applyProtection="1">
      <alignment horizontal="distributed"/>
      <protection/>
    </xf>
    <xf numFmtId="176" fontId="0" fillId="2" borderId="56" xfId="16" applyNumberFormat="1" applyFont="1" applyFill="1" applyBorder="1" applyAlignment="1" applyProtection="1">
      <alignment horizontal="right"/>
      <protection/>
    </xf>
    <xf numFmtId="178" fontId="0" fillId="0" borderId="55" xfId="16" applyNumberFormat="1" applyFont="1" applyFill="1" applyBorder="1" applyAlignment="1">
      <alignment vertical="center"/>
    </xf>
    <xf numFmtId="0" fontId="0" fillId="0" borderId="55" xfId="16" applyNumberFormat="1" applyFill="1" applyBorder="1" applyAlignment="1">
      <alignment horizontal="left" vertical="center" indent="1"/>
    </xf>
    <xf numFmtId="180" fontId="0" fillId="2" borderId="56" xfId="16" applyNumberFormat="1" applyFont="1" applyFill="1" applyBorder="1" applyAlignment="1">
      <alignment vertical="center"/>
    </xf>
    <xf numFmtId="179" fontId="0" fillId="2" borderId="60" xfId="16" applyNumberFormat="1" applyFill="1" applyBorder="1" applyAlignment="1">
      <alignment vertical="center"/>
    </xf>
    <xf numFmtId="179" fontId="0" fillId="2" borderId="59" xfId="16" applyNumberFormat="1" applyFill="1" applyBorder="1" applyAlignment="1">
      <alignment vertical="center"/>
    </xf>
    <xf numFmtId="181" fontId="0" fillId="2" borderId="58" xfId="16" applyNumberFormat="1" applyFont="1" applyFill="1" applyBorder="1" applyAlignment="1" quotePrefix="1">
      <alignment horizontal="center" vertical="center"/>
    </xf>
    <xf numFmtId="181" fontId="0" fillId="2" borderId="60" xfId="16" applyNumberFormat="1" applyFont="1" applyFill="1" applyBorder="1" applyAlignment="1" quotePrefix="1">
      <alignment horizontal="center" vertical="center"/>
    </xf>
    <xf numFmtId="181" fontId="0" fillId="0" borderId="59" xfId="16" applyNumberFormat="1" applyFont="1" applyFill="1" applyBorder="1" applyAlignment="1" quotePrefix="1">
      <alignment horizontal="center" vertical="center"/>
    </xf>
    <xf numFmtId="181" fontId="0" fillId="0" borderId="56" xfId="16" applyNumberFormat="1" applyFont="1" applyFill="1" applyBorder="1" applyAlignment="1" quotePrefix="1">
      <alignment horizontal="right" vertical="center"/>
    </xf>
    <xf numFmtId="181" fontId="0" fillId="0" borderId="56" xfId="16" applyNumberFormat="1" applyFont="1" applyFill="1" applyBorder="1" applyAlignment="1" quotePrefix="1">
      <alignment horizontal="center" vertical="center"/>
    </xf>
    <xf numFmtId="178" fontId="0" fillId="0" borderId="7" xfId="16" applyNumberFormat="1" applyFont="1" applyFill="1" applyBorder="1" applyAlignment="1">
      <alignment vertical="center"/>
    </xf>
    <xf numFmtId="0" fontId="0" fillId="0" borderId="12" xfId="16" applyNumberFormat="1" applyFill="1" applyBorder="1" applyAlignment="1">
      <alignment horizontal="left" vertical="center" indent="1"/>
    </xf>
    <xf numFmtId="178" fontId="0" fillId="0" borderId="0" xfId="16" applyNumberFormat="1" applyBorder="1" applyAlignment="1">
      <alignment vertical="center"/>
    </xf>
    <xf numFmtId="0" fontId="0" fillId="0" borderId="0" xfId="20" applyFont="1" applyBorder="1" applyAlignment="1">
      <alignment horizontal="distributed"/>
      <protection/>
    </xf>
    <xf numFmtId="183" fontId="0" fillId="0" borderId="31" xfId="28" applyNumberFormat="1" applyFont="1" applyFill="1" applyBorder="1" applyAlignment="1" quotePrefix="1">
      <alignment vertical="center"/>
      <protection/>
    </xf>
    <xf numFmtId="180" fontId="0" fillId="0" borderId="33" xfId="16" applyNumberFormat="1" applyFont="1" applyBorder="1" applyAlignment="1">
      <alignment vertical="center"/>
    </xf>
    <xf numFmtId="183" fontId="0" fillId="0" borderId="0" xfId="28" applyNumberFormat="1" applyFont="1" applyFill="1" applyBorder="1" applyAlignment="1" quotePrefix="1">
      <alignment vertical="center"/>
      <protection/>
    </xf>
    <xf numFmtId="184" fontId="0" fillId="0" borderId="12" xfId="0" applyNumberFormat="1" applyBorder="1" applyAlignment="1">
      <alignment vertical="center"/>
    </xf>
    <xf numFmtId="179" fontId="0" fillId="0" borderId="67" xfId="16" applyNumberFormat="1" applyBorder="1" applyAlignment="1">
      <alignment vertical="center"/>
    </xf>
    <xf numFmtId="179" fontId="0" fillId="0" borderId="68" xfId="16" applyNumberFormat="1" applyBorder="1" applyAlignment="1">
      <alignment vertical="center"/>
    </xf>
    <xf numFmtId="179" fontId="0" fillId="2" borderId="68" xfId="16" applyNumberFormat="1" applyFill="1" applyBorder="1" applyAlignment="1">
      <alignment vertical="center"/>
    </xf>
    <xf numFmtId="179" fontId="0" fillId="0" borderId="69" xfId="16" applyNumberFormat="1" applyBorder="1" applyAlignment="1">
      <alignment vertical="center"/>
    </xf>
    <xf numFmtId="181" fontId="0" fillId="0" borderId="31" xfId="16" applyNumberFormat="1" applyFont="1" applyFill="1" applyBorder="1" applyAlignment="1" quotePrefix="1">
      <alignment horizontal="center" vertical="center"/>
    </xf>
    <xf numFmtId="181" fontId="0" fillId="0" borderId="32" xfId="16" applyNumberFormat="1" applyFont="1" applyFill="1" applyBorder="1" applyAlignment="1" quotePrefix="1">
      <alignment horizontal="center" vertical="center"/>
    </xf>
    <xf numFmtId="181" fontId="0" fillId="2" borderId="33" xfId="16" applyNumberFormat="1" applyFont="1" applyFill="1" applyBorder="1" applyAlignment="1" quotePrefix="1">
      <alignment horizontal="center" vertical="center"/>
    </xf>
    <xf numFmtId="181" fontId="0" fillId="2" borderId="33" xfId="16" applyNumberFormat="1" applyFont="1" applyFill="1" applyBorder="1" applyAlignment="1" quotePrefix="1">
      <alignment horizontal="right" vertical="center"/>
    </xf>
    <xf numFmtId="181" fontId="0" fillId="2" borderId="8" xfId="16" applyNumberFormat="1" applyFont="1" applyFill="1" applyBorder="1" applyAlignment="1" quotePrefix="1">
      <alignment horizontal="center" vertical="center"/>
    </xf>
    <xf numFmtId="185" fontId="0" fillId="0" borderId="7" xfId="16" applyNumberFormat="1" applyFont="1" applyBorder="1" applyAlignment="1" applyProtection="1">
      <alignment horizontal="distributed"/>
      <protection/>
    </xf>
    <xf numFmtId="176" fontId="0" fillId="0" borderId="8" xfId="16" applyNumberFormat="1" applyFont="1" applyBorder="1" applyAlignment="1" applyProtection="1">
      <alignment horizontal="right"/>
      <protection/>
    </xf>
    <xf numFmtId="31" fontId="0" fillId="0" borderId="0" xfId="0" applyNumberFormat="1" applyFont="1" applyAlignment="1">
      <alignment horizontal="left" vertical="center"/>
    </xf>
    <xf numFmtId="183" fontId="0" fillId="0" borderId="63" xfId="28" applyNumberFormat="1" applyFont="1" applyFill="1" applyBorder="1" applyAlignment="1" quotePrefix="1">
      <alignment vertical="center"/>
      <protection/>
    </xf>
    <xf numFmtId="183" fontId="0" fillId="0" borderId="64" xfId="28" applyNumberFormat="1" applyFont="1" applyFill="1" applyBorder="1" applyAlignment="1" quotePrefix="1">
      <alignment vertical="center"/>
      <protection/>
    </xf>
    <xf numFmtId="183" fontId="0" fillId="0" borderId="62" xfId="28" applyNumberFormat="1" applyFont="1" applyFill="1" applyBorder="1" applyAlignment="1" quotePrefix="1">
      <alignment vertical="center"/>
      <protection/>
    </xf>
    <xf numFmtId="179" fontId="0" fillId="0" borderId="63" xfId="16" applyNumberFormat="1" applyBorder="1" applyAlignment="1">
      <alignment vertical="center"/>
    </xf>
    <xf numFmtId="179" fontId="0" fillId="0" borderId="64" xfId="16" applyNumberFormat="1" applyBorder="1" applyAlignment="1">
      <alignment vertical="center"/>
    </xf>
    <xf numFmtId="181" fontId="0" fillId="0" borderId="63" xfId="16" applyNumberFormat="1" applyFont="1" applyFill="1" applyBorder="1" applyAlignment="1" quotePrefix="1">
      <alignment horizontal="center" vertical="center"/>
    </xf>
    <xf numFmtId="181" fontId="0" fillId="0" borderId="65" xfId="16" applyNumberFormat="1" applyFont="1" applyFill="1" applyBorder="1" applyAlignment="1" quotePrefix="1">
      <alignment horizontal="center" vertical="center"/>
    </xf>
    <xf numFmtId="181" fontId="0" fillId="0" borderId="64" xfId="16" applyNumberFormat="1" applyFont="1" applyFill="1" applyBorder="1" applyAlignment="1" quotePrefix="1">
      <alignment horizontal="center" vertical="center"/>
    </xf>
    <xf numFmtId="181" fontId="0" fillId="0" borderId="66" xfId="16" applyNumberFormat="1" applyFont="1" applyFill="1" applyBorder="1" applyAlignment="1" quotePrefix="1">
      <alignment horizontal="center" vertical="center"/>
    </xf>
    <xf numFmtId="176" fontId="0" fillId="0" borderId="66" xfId="16" applyNumberFormat="1" applyFont="1" applyBorder="1" applyAlignment="1">
      <alignment horizontal="right"/>
    </xf>
    <xf numFmtId="0" fontId="0" fillId="0" borderId="35" xfId="16" applyNumberFormat="1" applyFill="1" applyBorder="1" applyAlignment="1">
      <alignment horizontal="left" vertical="center" indent="1"/>
    </xf>
    <xf numFmtId="183" fontId="0" fillId="0" borderId="70" xfId="28" applyNumberFormat="1" applyFont="1" applyFill="1" applyBorder="1" applyAlignment="1" quotePrefix="1">
      <alignment vertical="center"/>
      <protection/>
    </xf>
    <xf numFmtId="180" fontId="0" fillId="0" borderId="71" xfId="16" applyNumberFormat="1" applyFont="1" applyBorder="1" applyAlignment="1">
      <alignment vertical="center"/>
    </xf>
    <xf numFmtId="183" fontId="0" fillId="0" borderId="72" xfId="28" applyNumberFormat="1" applyFont="1" applyFill="1" applyBorder="1" applyAlignment="1" quotePrefix="1">
      <alignment vertical="center"/>
      <protection/>
    </xf>
    <xf numFmtId="184" fontId="0" fillId="0" borderId="72" xfId="0" applyNumberFormat="1" applyBorder="1" applyAlignment="1">
      <alignment vertical="center"/>
    </xf>
    <xf numFmtId="179" fontId="0" fillId="0" borderId="70" xfId="16" applyNumberFormat="1" applyBorder="1" applyAlignment="1">
      <alignment vertical="center"/>
    </xf>
    <xf numFmtId="179" fontId="0" fillId="0" borderId="73" xfId="16" applyNumberFormat="1" applyBorder="1" applyAlignment="1">
      <alignment vertical="center"/>
    </xf>
    <xf numFmtId="179" fontId="0" fillId="0" borderId="71" xfId="16" applyNumberFormat="1" applyBorder="1" applyAlignment="1">
      <alignment vertical="center"/>
    </xf>
    <xf numFmtId="181" fontId="0" fillId="2" borderId="70" xfId="16" applyNumberFormat="1" applyFont="1" applyFill="1" applyBorder="1" applyAlignment="1" quotePrefix="1">
      <alignment horizontal="center" vertical="center"/>
    </xf>
    <xf numFmtId="181" fontId="0" fillId="0" borderId="73" xfId="16" applyNumberFormat="1" applyFont="1" applyFill="1" applyBorder="1" applyAlignment="1" quotePrefix="1">
      <alignment horizontal="center" vertical="center"/>
    </xf>
    <xf numFmtId="181" fontId="0" fillId="2" borderId="71" xfId="16" applyNumberFormat="1" applyFont="1" applyFill="1" applyBorder="1" applyAlignment="1" quotePrefix="1">
      <alignment horizontal="center" vertical="center"/>
    </xf>
    <xf numFmtId="181" fontId="0" fillId="2" borderId="71" xfId="16" applyNumberFormat="1" applyFont="1" applyFill="1" applyBorder="1" applyAlignment="1" quotePrefix="1">
      <alignment horizontal="right" vertical="center"/>
    </xf>
    <xf numFmtId="181" fontId="0" fillId="0" borderId="71" xfId="16" applyNumberFormat="1" applyFont="1" applyFill="1" applyBorder="1" applyAlignment="1" quotePrefix="1">
      <alignment horizontal="center" vertical="center"/>
    </xf>
    <xf numFmtId="181" fontId="0" fillId="2" borderId="74" xfId="16" applyNumberFormat="1" applyFont="1" applyFill="1" applyBorder="1" applyAlignment="1" quotePrefix="1">
      <alignment horizontal="center" vertical="center"/>
    </xf>
    <xf numFmtId="185" fontId="0" fillId="2" borderId="61" xfId="16" applyNumberFormat="1" applyFont="1" applyFill="1" applyBorder="1" applyAlignment="1" applyProtection="1">
      <alignment horizontal="distributed"/>
      <protection/>
    </xf>
    <xf numFmtId="176" fontId="0" fillId="0" borderId="66" xfId="16" applyNumberFormat="1" applyFont="1" applyBorder="1" applyAlignment="1" applyProtection="1">
      <alignment horizontal="right"/>
      <protection/>
    </xf>
    <xf numFmtId="183" fontId="0" fillId="0" borderId="46" xfId="28" applyNumberFormat="1" applyFont="1" applyFill="1" applyBorder="1" applyAlignment="1" quotePrefix="1">
      <alignment vertical="center"/>
      <protection/>
    </xf>
    <xf numFmtId="183" fontId="0" fillId="0" borderId="48" xfId="28" applyNumberFormat="1" applyFont="1" applyFill="1" applyBorder="1" applyAlignment="1" quotePrefix="1">
      <alignment vertical="center"/>
      <protection/>
    </xf>
    <xf numFmtId="0" fontId="11" fillId="0" borderId="43" xfId="16" applyNumberFormat="1" applyFont="1" applyFill="1" applyBorder="1" applyAlignment="1">
      <alignment horizontal="left" vertical="center" indent="1"/>
    </xf>
    <xf numFmtId="178" fontId="0" fillId="0" borderId="44" xfId="16" applyNumberFormat="1" applyFont="1" applyBorder="1" applyAlignment="1">
      <alignment vertical="center"/>
    </xf>
    <xf numFmtId="181" fontId="0" fillId="0" borderId="45" xfId="16" applyNumberFormat="1" applyFont="1" applyBorder="1" applyAlignment="1">
      <alignment horizontal="center" vertical="center"/>
    </xf>
    <xf numFmtId="181" fontId="0" fillId="0" borderId="47" xfId="16" applyNumberFormat="1" applyFont="1" applyBorder="1" applyAlignment="1">
      <alignment horizontal="center" vertical="center"/>
    </xf>
    <xf numFmtId="181" fontId="0" fillId="0" borderId="46" xfId="16" applyNumberFormat="1" applyFont="1" applyBorder="1" applyAlignment="1">
      <alignment horizontal="center" vertical="center"/>
    </xf>
    <xf numFmtId="181" fontId="0" fillId="0" borderId="48" xfId="16" applyNumberFormat="1" applyFont="1" applyBorder="1" applyAlignment="1">
      <alignment horizontal="center" vertical="center"/>
    </xf>
    <xf numFmtId="181" fontId="0" fillId="2" borderId="48" xfId="16" applyNumberFormat="1" applyFont="1" applyFill="1" applyBorder="1" applyAlignment="1" quotePrefix="1">
      <alignment horizontal="right" vertical="center"/>
    </xf>
    <xf numFmtId="0" fontId="10" fillId="0" borderId="35" xfId="16" applyNumberFormat="1" applyFont="1" applyFill="1" applyBorder="1" applyAlignment="1">
      <alignment horizontal="left" vertical="center" indent="1"/>
    </xf>
    <xf numFmtId="0" fontId="10" fillId="0" borderId="49" xfId="16" applyNumberFormat="1" applyFont="1" applyFill="1" applyBorder="1" applyAlignment="1">
      <alignment horizontal="left" vertical="center" indent="1"/>
    </xf>
    <xf numFmtId="180" fontId="0" fillId="0" borderId="56" xfId="16" applyNumberFormat="1" applyFont="1" applyBorder="1" applyAlignment="1">
      <alignment vertical="center"/>
    </xf>
    <xf numFmtId="179" fontId="0" fillId="0" borderId="51" xfId="16" applyNumberFormat="1" applyBorder="1" applyAlignment="1">
      <alignment vertical="center"/>
    </xf>
    <xf numFmtId="179" fontId="0" fillId="0" borderId="53" xfId="16" applyNumberFormat="1" applyBorder="1" applyAlignment="1">
      <alignment vertical="center"/>
    </xf>
    <xf numFmtId="179" fontId="0" fillId="0" borderId="52" xfId="16" applyNumberFormat="1" applyBorder="1" applyAlignment="1">
      <alignment vertical="center"/>
    </xf>
    <xf numFmtId="181" fontId="0" fillId="2" borderId="56" xfId="16" applyNumberFormat="1" applyFont="1" applyFill="1" applyBorder="1" applyAlignment="1" quotePrefix="1">
      <alignment horizontal="right" vertical="center"/>
    </xf>
    <xf numFmtId="183" fontId="0" fillId="0" borderId="66" xfId="28" applyNumberFormat="1" applyFont="1" applyFill="1" applyBorder="1" applyAlignment="1" quotePrefix="1">
      <alignment vertical="center"/>
      <protection/>
    </xf>
    <xf numFmtId="0" fontId="0" fillId="0" borderId="49" xfId="16" applyNumberFormat="1" applyFill="1" applyBorder="1" applyAlignment="1">
      <alignment horizontal="left" vertical="center" indent="1"/>
    </xf>
    <xf numFmtId="180" fontId="0" fillId="0" borderId="52" xfId="16" applyNumberFormat="1" applyFont="1" applyFill="1" applyBorder="1" applyAlignment="1">
      <alignment vertical="center"/>
    </xf>
    <xf numFmtId="179" fontId="0" fillId="2" borderId="53" xfId="16" applyNumberFormat="1" applyFill="1" applyBorder="1" applyAlignment="1">
      <alignment vertical="center"/>
    </xf>
    <xf numFmtId="181" fontId="0" fillId="2" borderId="51" xfId="16" applyNumberFormat="1" applyFont="1" applyFill="1" applyBorder="1" applyAlignment="1" quotePrefix="1">
      <alignment horizontal="center" vertical="center"/>
    </xf>
    <xf numFmtId="181" fontId="0" fillId="2" borderId="53" xfId="16" applyNumberFormat="1" applyFont="1" applyFill="1" applyBorder="1" applyAlignment="1" quotePrefix="1">
      <alignment horizontal="center" vertical="center"/>
    </xf>
    <xf numFmtId="181" fontId="0" fillId="0" borderId="54" xfId="16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178" fontId="10" fillId="0" borderId="49" xfId="16" applyNumberFormat="1" applyFont="1" applyFill="1" applyBorder="1" applyAlignment="1">
      <alignment vertical="center"/>
    </xf>
    <xf numFmtId="178" fontId="0" fillId="0" borderId="6" xfId="16" applyNumberFormat="1" applyFont="1" applyFill="1" applyBorder="1" applyAlignment="1">
      <alignment vertical="center"/>
    </xf>
    <xf numFmtId="0" fontId="0" fillId="0" borderId="6" xfId="16" applyNumberFormat="1" applyFill="1" applyBorder="1" applyAlignment="1">
      <alignment horizontal="left" vertical="center" indent="1"/>
    </xf>
    <xf numFmtId="178" fontId="0" fillId="0" borderId="75" xfId="16" applyNumberFormat="1" applyBorder="1" applyAlignment="1">
      <alignment vertical="center"/>
    </xf>
    <xf numFmtId="0" fontId="0" fillId="0" borderId="75" xfId="20" applyFont="1" applyBorder="1" applyAlignment="1">
      <alignment horizontal="distributed"/>
      <protection/>
    </xf>
    <xf numFmtId="183" fontId="0" fillId="0" borderId="9" xfId="28" applyNumberFormat="1" applyFont="1" applyFill="1" applyBorder="1" applyAlignment="1" quotePrefix="1">
      <alignment vertical="center"/>
      <protection/>
    </xf>
    <xf numFmtId="180" fontId="0" fillId="0" borderId="11" xfId="16" applyNumberFormat="1" applyFont="1" applyBorder="1" applyAlignment="1">
      <alignment vertical="center"/>
    </xf>
    <xf numFmtId="183" fontId="0" fillId="0" borderId="75" xfId="28" applyNumberFormat="1" applyFont="1" applyFill="1" applyBorder="1" applyAlignment="1" quotePrefix="1">
      <alignment vertical="center"/>
      <protection/>
    </xf>
    <xf numFmtId="180" fontId="0" fillId="2" borderId="4" xfId="16" applyNumberFormat="1" applyFont="1" applyFill="1" applyBorder="1" applyAlignment="1">
      <alignment vertical="center"/>
    </xf>
    <xf numFmtId="184" fontId="0" fillId="0" borderId="75" xfId="0" applyNumberFormat="1" applyBorder="1" applyAlignment="1">
      <alignment vertical="center"/>
    </xf>
    <xf numFmtId="180" fontId="0" fillId="2" borderId="9" xfId="16" applyNumberFormat="1" applyFont="1" applyFill="1" applyBorder="1" applyAlignment="1">
      <alignment vertical="center"/>
    </xf>
    <xf numFmtId="179" fontId="0" fillId="2" borderId="10" xfId="16" applyNumberFormat="1" applyFill="1" applyBorder="1" applyAlignment="1">
      <alignment vertical="center"/>
    </xf>
    <xf numFmtId="179" fontId="0" fillId="2" borderId="11" xfId="16" applyNumberFormat="1" applyFill="1" applyBorder="1" applyAlignment="1">
      <alignment vertical="center"/>
    </xf>
    <xf numFmtId="180" fontId="0" fillId="2" borderId="6" xfId="16" applyNumberFormat="1" applyFont="1" applyFill="1" applyBorder="1" applyAlignment="1">
      <alignment vertical="center"/>
    </xf>
    <xf numFmtId="181" fontId="0" fillId="2" borderId="9" xfId="16" applyNumberFormat="1" applyFont="1" applyFill="1" applyBorder="1" applyAlignment="1" quotePrefix="1">
      <alignment horizontal="center" vertical="center"/>
    </xf>
    <xf numFmtId="181" fontId="0" fillId="2" borderId="10" xfId="16" applyNumberFormat="1" applyFont="1" applyFill="1" applyBorder="1" applyAlignment="1" quotePrefix="1">
      <alignment horizontal="center" vertical="center"/>
    </xf>
    <xf numFmtId="181" fontId="0" fillId="0" borderId="11" xfId="16" applyNumberFormat="1" applyFont="1" applyFill="1" applyBorder="1" applyAlignment="1" quotePrefix="1">
      <alignment horizontal="center" vertical="center"/>
    </xf>
    <xf numFmtId="181" fontId="0" fillId="0" borderId="4" xfId="16" applyNumberFormat="1" applyFont="1" applyFill="1" applyBorder="1" applyAlignment="1" quotePrefix="1">
      <alignment horizontal="right" vertical="center"/>
    </xf>
    <xf numFmtId="181" fontId="0" fillId="0" borderId="4" xfId="16" applyNumberFormat="1" applyFont="1" applyFill="1" applyBorder="1" applyAlignment="1" quotePrefix="1">
      <alignment horizontal="center" vertical="center"/>
    </xf>
    <xf numFmtId="178" fontId="0" fillId="0" borderId="3" xfId="16" applyNumberFormat="1" applyBorder="1" applyAlignment="1">
      <alignment vertical="center"/>
    </xf>
    <xf numFmtId="0" fontId="0" fillId="0" borderId="3" xfId="20" applyFont="1" applyBorder="1" applyAlignment="1">
      <alignment horizontal="distributed"/>
      <protection/>
    </xf>
    <xf numFmtId="180" fontId="0" fillId="0" borderId="66" xfId="16" applyNumberFormat="1" applyFont="1" applyBorder="1" applyAlignment="1">
      <alignment vertical="center"/>
    </xf>
    <xf numFmtId="179" fontId="0" fillId="0" borderId="65" xfId="16" applyNumberFormat="1" applyFill="1" applyBorder="1" applyAlignment="1">
      <alignment vertical="center"/>
    </xf>
    <xf numFmtId="181" fontId="0" fillId="2" borderId="63" xfId="16" applyNumberFormat="1" applyFont="1" applyFill="1" applyBorder="1" applyAlignment="1" quotePrefix="1">
      <alignment horizontal="center" vertical="center"/>
    </xf>
    <xf numFmtId="181" fontId="0" fillId="2" borderId="64" xfId="16" applyNumberFormat="1" applyFont="1" applyFill="1" applyBorder="1" applyAlignment="1" quotePrefix="1">
      <alignment horizontal="center" vertical="center"/>
    </xf>
    <xf numFmtId="181" fontId="0" fillId="2" borderId="66" xfId="16" applyNumberFormat="1" applyFont="1" applyFill="1" applyBorder="1" applyAlignment="1" quotePrefix="1">
      <alignment horizontal="right" vertical="center"/>
    </xf>
    <xf numFmtId="181" fontId="0" fillId="2" borderId="66" xfId="16" applyNumberFormat="1" applyFont="1" applyFill="1" applyBorder="1" applyAlignment="1" quotePrefix="1">
      <alignment horizontal="center" vertical="center"/>
    </xf>
    <xf numFmtId="178" fontId="0" fillId="0" borderId="1" xfId="16" applyNumberFormat="1" applyBorder="1" applyAlignment="1">
      <alignment vertical="center"/>
    </xf>
    <xf numFmtId="0" fontId="0" fillId="0" borderId="1" xfId="20" applyFont="1" applyBorder="1" applyAlignment="1">
      <alignment horizontal="distributed"/>
      <protection/>
    </xf>
    <xf numFmtId="180" fontId="0" fillId="2" borderId="58" xfId="16" applyNumberFormat="1" applyFont="1" applyFill="1" applyBorder="1" applyAlignment="1">
      <alignment vertical="center"/>
    </xf>
    <xf numFmtId="180" fontId="0" fillId="2" borderId="55" xfId="16" applyNumberFormat="1" applyFont="1" applyFill="1" applyBorder="1" applyAlignment="1">
      <alignment vertical="center"/>
    </xf>
    <xf numFmtId="176" fontId="0" fillId="0" borderId="56" xfId="16" applyNumberFormat="1" applyFont="1" applyBorder="1" applyAlignment="1" applyProtection="1">
      <alignment horizontal="right"/>
      <protection/>
    </xf>
    <xf numFmtId="0" fontId="0" fillId="0" borderId="0" xfId="20" applyFont="1" applyAlignment="1">
      <alignment horizontal="distributed"/>
      <protection/>
    </xf>
    <xf numFmtId="180" fontId="0" fillId="0" borderId="74" xfId="16" applyNumberFormat="1" applyFont="1" applyBorder="1" applyAlignment="1">
      <alignment vertical="center"/>
    </xf>
    <xf numFmtId="180" fontId="0" fillId="2" borderId="70" xfId="16" applyNumberFormat="1" applyFont="1" applyFill="1" applyBorder="1" applyAlignment="1">
      <alignment vertical="center"/>
    </xf>
    <xf numFmtId="179" fontId="0" fillId="2" borderId="73" xfId="16" applyNumberFormat="1" applyFill="1" applyBorder="1" applyAlignment="1">
      <alignment vertical="center"/>
    </xf>
    <xf numFmtId="180" fontId="0" fillId="2" borderId="35" xfId="16" applyNumberFormat="1" applyFont="1" applyFill="1" applyBorder="1" applyAlignment="1">
      <alignment vertical="center"/>
    </xf>
    <xf numFmtId="181" fontId="0" fillId="0" borderId="74" xfId="16" applyNumberFormat="1" applyFont="1" applyFill="1" applyBorder="1" applyAlignment="1" quotePrefix="1">
      <alignment horizontal="right" vertical="center"/>
    </xf>
    <xf numFmtId="181" fontId="0" fillId="0" borderId="74" xfId="16" applyNumberFormat="1" applyFont="1" applyFill="1" applyBorder="1" applyAlignment="1" quotePrefix="1">
      <alignment horizontal="center" vertical="center"/>
    </xf>
    <xf numFmtId="185" fontId="0" fillId="0" borderId="35" xfId="16" applyNumberFormat="1" applyFont="1" applyBorder="1" applyAlignment="1" applyProtection="1">
      <alignment horizontal="distributed"/>
      <protection/>
    </xf>
    <xf numFmtId="176" fontId="0" fillId="2" borderId="74" xfId="16" applyNumberFormat="1" applyFont="1" applyFill="1" applyBorder="1" applyAlignment="1" applyProtection="1">
      <alignment horizontal="right"/>
      <protection/>
    </xf>
    <xf numFmtId="180" fontId="0" fillId="0" borderId="48" xfId="16" applyNumberFormat="1" applyFont="1" applyBorder="1" applyAlignment="1">
      <alignment vertical="center"/>
    </xf>
    <xf numFmtId="180" fontId="0" fillId="0" borderId="54" xfId="16" applyNumberFormat="1" applyFont="1" applyBorder="1" applyAlignment="1">
      <alignment vertical="center"/>
    </xf>
    <xf numFmtId="181" fontId="0" fillId="2" borderId="54" xfId="16" applyNumberFormat="1" applyFont="1" applyFill="1" applyBorder="1" applyAlignment="1" quotePrefix="1">
      <alignment horizontal="right" vertical="center"/>
    </xf>
    <xf numFmtId="176" fontId="0" fillId="0" borderId="54" xfId="16" applyNumberFormat="1" applyFont="1" applyBorder="1" applyAlignment="1" applyProtection="1">
      <alignment horizontal="right"/>
      <protection/>
    </xf>
    <xf numFmtId="0" fontId="0" fillId="0" borderId="2" xfId="16" applyNumberFormat="1" applyFill="1" applyBorder="1" applyAlignment="1">
      <alignment horizontal="left" vertical="center" indent="1"/>
    </xf>
    <xf numFmtId="183" fontId="0" fillId="0" borderId="59" xfId="28" applyNumberFormat="1" applyFont="1" applyFill="1" applyBorder="1" applyAlignment="1" quotePrefix="1">
      <alignment vertical="center"/>
      <protection/>
    </xf>
    <xf numFmtId="176" fontId="0" fillId="0" borderId="56" xfId="16" applyNumberFormat="1" applyFont="1" applyBorder="1" applyAlignment="1" applyProtection="1">
      <alignment horizontal="distributed"/>
      <protection/>
    </xf>
    <xf numFmtId="178" fontId="0" fillId="0" borderId="2" xfId="16" applyNumberFormat="1" applyFont="1" applyFill="1" applyBorder="1" applyAlignment="1">
      <alignment vertical="center"/>
    </xf>
    <xf numFmtId="183" fontId="0" fillId="0" borderId="15" xfId="28" applyNumberFormat="1" applyFont="1" applyFill="1" applyBorder="1" applyAlignment="1" quotePrefix="1">
      <alignment vertical="center"/>
      <protection/>
    </xf>
    <xf numFmtId="183" fontId="0" fillId="0" borderId="16" xfId="28" applyNumberFormat="1" applyFont="1" applyFill="1" applyBorder="1" applyAlignment="1" quotePrefix="1">
      <alignment vertical="center"/>
      <protection/>
    </xf>
    <xf numFmtId="183" fontId="0" fillId="0" borderId="3" xfId="28" applyNumberFormat="1" applyFont="1" applyFill="1" applyBorder="1" applyAlignment="1" quotePrefix="1">
      <alignment vertical="center"/>
      <protection/>
    </xf>
    <xf numFmtId="184" fontId="0" fillId="0" borderId="3" xfId="0" applyNumberFormat="1" applyBorder="1" applyAlignment="1">
      <alignment vertical="center"/>
    </xf>
    <xf numFmtId="181" fontId="0" fillId="0" borderId="15" xfId="16" applyNumberFormat="1" applyFont="1" applyFill="1" applyBorder="1" applyAlignment="1" quotePrefix="1">
      <alignment horizontal="center" vertical="center"/>
    </xf>
    <xf numFmtId="181" fontId="0" fillId="0" borderId="20" xfId="16" applyNumberFormat="1" applyFont="1" applyFill="1" applyBorder="1" applyAlignment="1" quotePrefix="1">
      <alignment horizontal="center" vertical="center"/>
    </xf>
    <xf numFmtId="181" fontId="0" fillId="0" borderId="16" xfId="16" applyNumberFormat="1" applyFont="1" applyFill="1" applyBorder="1" applyAlignment="1" quotePrefix="1">
      <alignment horizontal="center" vertical="center"/>
    </xf>
    <xf numFmtId="181" fontId="0" fillId="0" borderId="5" xfId="16" applyNumberFormat="1" applyFont="1" applyFill="1" applyBorder="1" applyAlignment="1" quotePrefix="1">
      <alignment horizontal="center" vertical="center"/>
    </xf>
    <xf numFmtId="176" fontId="0" fillId="0" borderId="8" xfId="16" applyNumberFormat="1" applyFont="1" applyBorder="1" applyAlignment="1">
      <alignment horizontal="right"/>
    </xf>
    <xf numFmtId="181" fontId="0" fillId="0" borderId="70" xfId="16" applyNumberFormat="1" applyFont="1" applyFill="1" applyBorder="1" applyAlignment="1" quotePrefix="1">
      <alignment horizontal="center" vertical="center"/>
    </xf>
    <xf numFmtId="181" fontId="0" fillId="2" borderId="64" xfId="16" applyNumberFormat="1" applyFont="1" applyFill="1" applyBorder="1" applyAlignment="1" quotePrefix="1">
      <alignment horizontal="right" vertical="center"/>
    </xf>
    <xf numFmtId="184" fontId="0" fillId="0" borderId="57" xfId="16" applyNumberFormat="1" applyFont="1" applyFill="1" applyBorder="1" applyAlignment="1">
      <alignment vertical="center"/>
    </xf>
    <xf numFmtId="181" fontId="0" fillId="2" borderId="55" xfId="16" applyNumberFormat="1" applyFont="1" applyFill="1" applyBorder="1" applyAlignment="1" quotePrefix="1">
      <alignment horizontal="right" vertical="center"/>
    </xf>
    <xf numFmtId="0" fontId="0" fillId="0" borderId="0" xfId="31" applyBorder="1">
      <alignment/>
      <protection/>
    </xf>
    <xf numFmtId="38" fontId="6" fillId="0" borderId="0" xfId="16" applyFont="1" applyFill="1" applyAlignment="1">
      <alignment horizontal="left" vertical="center"/>
    </xf>
    <xf numFmtId="38" fontId="0" fillId="0" borderId="0" xfId="16" applyFill="1" applyAlignment="1">
      <alignment horizontal="center" vertical="center"/>
    </xf>
    <xf numFmtId="38" fontId="6" fillId="0" borderId="0" xfId="16" applyFont="1" applyFill="1" applyAlignment="1">
      <alignment horizontal="right" vertical="center"/>
    </xf>
    <xf numFmtId="38" fontId="0" fillId="0" borderId="0" xfId="16" applyFont="1" applyFill="1" applyAlignment="1">
      <alignment vertical="center"/>
    </xf>
    <xf numFmtId="178" fontId="0" fillId="0" borderId="0" xfId="16" applyNumberFormat="1" applyFill="1" applyAlignment="1">
      <alignment vertical="center"/>
    </xf>
    <xf numFmtId="38" fontId="0" fillId="0" borderId="0" xfId="16" applyFont="1" applyFill="1" applyAlignment="1">
      <alignment horizontal="center" vertical="center"/>
    </xf>
    <xf numFmtId="38" fontId="12" fillId="0" borderId="0" xfId="16" applyFont="1" applyFill="1" applyBorder="1" applyAlignment="1">
      <alignment horizontal="distributed" vertical="center"/>
    </xf>
    <xf numFmtId="38" fontId="12" fillId="0" borderId="0" xfId="16" applyFont="1" applyFill="1" applyBorder="1" applyAlignment="1">
      <alignment horizontal="center" vertical="center"/>
    </xf>
    <xf numFmtId="38" fontId="0" fillId="0" borderId="0" xfId="16" applyFont="1" applyFill="1" applyBorder="1" applyAlignment="1">
      <alignment vertical="center"/>
    </xf>
    <xf numFmtId="186" fontId="12" fillId="0" borderId="0" xfId="27" applyNumberFormat="1" applyFont="1" applyFill="1" applyBorder="1" applyAlignment="1">
      <alignment vertical="center"/>
      <protection/>
    </xf>
    <xf numFmtId="38" fontId="9" fillId="0" borderId="0" xfId="16" applyFont="1" applyFill="1" applyAlignment="1">
      <alignment horizontal="left" vertical="center"/>
    </xf>
    <xf numFmtId="178" fontId="0" fillId="0" borderId="0" xfId="16" applyNumberFormat="1" applyFont="1" applyBorder="1" applyAlignment="1">
      <alignment vertical="center"/>
    </xf>
    <xf numFmtId="0" fontId="0" fillId="0" borderId="0" xfId="31" applyFont="1" applyBorder="1">
      <alignment/>
      <protection/>
    </xf>
    <xf numFmtId="178" fontId="0" fillId="0" borderId="0" xfId="16" applyNumberFormat="1" applyFont="1" applyAlignment="1">
      <alignment vertical="top"/>
    </xf>
    <xf numFmtId="178" fontId="0" fillId="0" borderId="7" xfId="16" applyNumberFormat="1" applyFont="1" applyFill="1" applyBorder="1" applyAlignment="1">
      <alignment vertical="top"/>
    </xf>
    <xf numFmtId="178" fontId="0" fillId="0" borderId="0" xfId="16" applyNumberFormat="1" applyFont="1" applyBorder="1" applyAlignment="1">
      <alignment vertical="top"/>
    </xf>
    <xf numFmtId="0" fontId="0" fillId="0" borderId="0" xfId="31" applyFont="1" applyBorder="1" applyAlignment="1">
      <alignment vertical="top"/>
      <protection/>
    </xf>
    <xf numFmtId="0" fontId="0" fillId="0" borderId="6" xfId="0" applyNumberFormat="1" applyFont="1" applyBorder="1" applyAlignment="1">
      <alignment vertical="top" wrapText="1"/>
    </xf>
    <xf numFmtId="0" fontId="0" fillId="0" borderId="76" xfId="0" applyNumberFormat="1" applyFont="1" applyBorder="1" applyAlignment="1">
      <alignment vertical="top" wrapText="1"/>
    </xf>
    <xf numFmtId="0" fontId="0" fillId="0" borderId="77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75" xfId="0" applyNumberFormat="1" applyFont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178" fontId="0" fillId="0" borderId="0" xfId="16" applyNumberFormat="1" applyBorder="1" applyAlignment="1">
      <alignment horizontal="center" vertical="center" wrapText="1"/>
    </xf>
    <xf numFmtId="178" fontId="9" fillId="0" borderId="78" xfId="16" applyNumberFormat="1" applyFont="1" applyBorder="1" applyAlignment="1">
      <alignment horizontal="right" vertical="top" wrapText="1"/>
    </xf>
    <xf numFmtId="178" fontId="9" fillId="0" borderId="79" xfId="16" applyNumberFormat="1" applyFont="1" applyBorder="1" applyAlignment="1">
      <alignment horizontal="right" vertical="top" wrapText="1"/>
    </xf>
    <xf numFmtId="178" fontId="9" fillId="0" borderId="79" xfId="16" applyNumberFormat="1" applyFont="1" applyFill="1" applyBorder="1" applyAlignment="1">
      <alignment horizontal="right" vertical="top" wrapText="1"/>
    </xf>
    <xf numFmtId="38" fontId="9" fillId="0" borderId="78" xfId="16" applyFont="1" applyFill="1" applyBorder="1" applyAlignment="1">
      <alignment horizontal="right" vertical="top" wrapText="1"/>
    </xf>
    <xf numFmtId="178" fontId="0" fillId="0" borderId="80" xfId="16" applyNumberFormat="1" applyFont="1" applyBorder="1" applyAlignment="1">
      <alignment vertical="center"/>
    </xf>
    <xf numFmtId="0" fontId="0" fillId="0" borderId="81" xfId="16" applyNumberFormat="1" applyFont="1" applyBorder="1" applyAlignment="1">
      <alignment vertical="center"/>
    </xf>
    <xf numFmtId="187" fontId="0" fillId="0" borderId="82" xfId="16" applyNumberFormat="1" applyFont="1" applyBorder="1" applyAlignment="1">
      <alignment vertical="center"/>
    </xf>
    <xf numFmtId="187" fontId="0" fillId="0" borderId="83" xfId="16" applyNumberFormat="1" applyFont="1" applyBorder="1" applyAlignment="1">
      <alignment vertical="center"/>
    </xf>
    <xf numFmtId="187" fontId="0" fillId="0" borderId="84" xfId="16" applyNumberFormat="1" applyFont="1" applyBorder="1" applyAlignment="1">
      <alignment vertical="center"/>
    </xf>
    <xf numFmtId="187" fontId="0" fillId="0" borderId="29" xfId="16" applyNumberFormat="1" applyFont="1" applyBorder="1" applyAlignment="1">
      <alignment vertical="center"/>
    </xf>
    <xf numFmtId="187" fontId="0" fillId="0" borderId="85" xfId="16" applyNumberFormat="1" applyFont="1" applyBorder="1" applyAlignment="1">
      <alignment vertical="center"/>
    </xf>
    <xf numFmtId="187" fontId="0" fillId="0" borderId="81" xfId="16" applyNumberFormat="1" applyFont="1" applyBorder="1" applyAlignment="1">
      <alignment vertical="center"/>
    </xf>
    <xf numFmtId="187" fontId="0" fillId="0" borderId="81" xfId="16" applyNumberFormat="1" applyFont="1" applyFill="1" applyBorder="1" applyAlignment="1">
      <alignment vertical="center"/>
    </xf>
    <xf numFmtId="187" fontId="0" fillId="0" borderId="27" xfId="16" applyNumberFormat="1" applyFont="1" applyBorder="1" applyAlignment="1">
      <alignment vertical="center"/>
    </xf>
    <xf numFmtId="38" fontId="0" fillId="0" borderId="27" xfId="16" applyFont="1" applyFill="1" applyBorder="1" applyAlignment="1">
      <alignment vertical="center"/>
    </xf>
    <xf numFmtId="38" fontId="0" fillId="0" borderId="81" xfId="16" applyFont="1" applyFill="1" applyBorder="1" applyAlignment="1">
      <alignment vertical="center"/>
    </xf>
    <xf numFmtId="38" fontId="0" fillId="0" borderId="84" xfId="16" applyFont="1" applyFill="1" applyBorder="1" applyAlignment="1">
      <alignment vertical="center"/>
    </xf>
    <xf numFmtId="38" fontId="0" fillId="0" borderId="29" xfId="16" applyFont="1" applyFill="1" applyBorder="1" applyAlignment="1">
      <alignment vertical="center"/>
    </xf>
    <xf numFmtId="38" fontId="0" fillId="0" borderId="85" xfId="16" applyFont="1" applyFill="1" applyBorder="1" applyAlignment="1">
      <alignment vertical="center"/>
    </xf>
    <xf numFmtId="38" fontId="0" fillId="0" borderId="82" xfId="16" applyFont="1" applyFill="1" applyBorder="1" applyAlignment="1">
      <alignment vertical="center"/>
    </xf>
    <xf numFmtId="0" fontId="0" fillId="0" borderId="0" xfId="31">
      <alignment/>
      <protection/>
    </xf>
    <xf numFmtId="49" fontId="13" fillId="0" borderId="86" xfId="29" applyNumberFormat="1" applyFont="1" applyBorder="1" applyAlignment="1">
      <alignment/>
      <protection/>
    </xf>
    <xf numFmtId="187" fontId="0" fillId="0" borderId="86" xfId="16" applyNumberFormat="1" applyFont="1" applyBorder="1" applyAlignment="1">
      <alignment vertical="center"/>
    </xf>
    <xf numFmtId="187" fontId="0" fillId="0" borderId="87" xfId="16" applyNumberFormat="1" applyFont="1" applyBorder="1" applyAlignment="1">
      <alignment vertical="center"/>
    </xf>
    <xf numFmtId="187" fontId="0" fillId="0" borderId="88" xfId="16" applyNumberFormat="1" applyFont="1" applyBorder="1" applyAlignment="1">
      <alignment vertical="center"/>
    </xf>
    <xf numFmtId="187" fontId="0" fillId="2" borderId="65" xfId="16" applyNumberFormat="1" applyFont="1" applyFill="1" applyBorder="1" applyAlignment="1">
      <alignment vertical="center"/>
    </xf>
    <xf numFmtId="38" fontId="0" fillId="0" borderId="89" xfId="16" applyFont="1" applyBorder="1" applyAlignment="1">
      <alignment horizontal="right" vertical="center"/>
    </xf>
    <xf numFmtId="187" fontId="0" fillId="0" borderId="61" xfId="16" applyNumberFormat="1" applyFont="1" applyBorder="1" applyAlignment="1">
      <alignment vertical="center"/>
    </xf>
    <xf numFmtId="187" fontId="0" fillId="2" borderId="61" xfId="16" applyNumberFormat="1" applyFont="1" applyFill="1" applyBorder="1" applyAlignment="1">
      <alignment vertical="center"/>
    </xf>
    <xf numFmtId="187" fontId="0" fillId="0" borderId="61" xfId="16" applyNumberFormat="1" applyFont="1" applyFill="1" applyBorder="1" applyAlignment="1">
      <alignment vertical="center"/>
    </xf>
    <xf numFmtId="38" fontId="0" fillId="0" borderId="62" xfId="16" applyFont="1" applyBorder="1" applyAlignment="1">
      <alignment horizontal="right" vertical="center"/>
    </xf>
    <xf numFmtId="38" fontId="0" fillId="0" borderId="62" xfId="16" applyFont="1" applyFill="1" applyBorder="1" applyAlignment="1">
      <alignment vertical="center"/>
    </xf>
    <xf numFmtId="38" fontId="0" fillId="0" borderId="61" xfId="16" applyFont="1" applyFill="1" applyBorder="1" applyAlignment="1">
      <alignment vertical="center"/>
    </xf>
    <xf numFmtId="38" fontId="0" fillId="0" borderId="88" xfId="16" applyFont="1" applyFill="1" applyBorder="1" applyAlignment="1">
      <alignment vertical="center"/>
    </xf>
    <xf numFmtId="38" fontId="0" fillId="0" borderId="65" xfId="16" applyFont="1" applyFill="1" applyBorder="1" applyAlignment="1">
      <alignment vertical="center"/>
    </xf>
    <xf numFmtId="38" fontId="0" fillId="0" borderId="89" xfId="16" applyFont="1" applyFill="1" applyBorder="1" applyAlignment="1">
      <alignment horizontal="right" vertical="center"/>
    </xf>
    <xf numFmtId="38" fontId="0" fillId="0" borderId="62" xfId="16" applyFont="1" applyFill="1" applyBorder="1" applyAlignment="1">
      <alignment horizontal="right" vertical="center"/>
    </xf>
    <xf numFmtId="49" fontId="13" fillId="0" borderId="90" xfId="29" applyNumberFormat="1" applyFont="1" applyBorder="1" applyAlignment="1">
      <alignment/>
      <protection/>
    </xf>
    <xf numFmtId="187" fontId="0" fillId="0" borderId="90" xfId="16" applyNumberFormat="1" applyFont="1" applyBorder="1" applyAlignment="1">
      <alignment vertical="center"/>
    </xf>
    <xf numFmtId="187" fontId="0" fillId="2" borderId="90" xfId="16" applyNumberFormat="1" applyFont="1" applyFill="1" applyBorder="1" applyAlignment="1">
      <alignment vertical="center"/>
    </xf>
    <xf numFmtId="187" fontId="0" fillId="0" borderId="91" xfId="16" applyNumberFormat="1" applyFont="1" applyBorder="1" applyAlignment="1">
      <alignment vertical="center"/>
    </xf>
    <xf numFmtId="187" fontId="0" fillId="0" borderId="92" xfId="16" applyNumberFormat="1" applyFont="1" applyBorder="1" applyAlignment="1">
      <alignment vertical="center"/>
    </xf>
    <xf numFmtId="187" fontId="0" fillId="0" borderId="47" xfId="16" applyNumberFormat="1" applyFont="1" applyBorder="1" applyAlignment="1">
      <alignment vertical="center"/>
    </xf>
    <xf numFmtId="38" fontId="0" fillId="0" borderId="93" xfId="16" applyFont="1" applyBorder="1" applyAlignment="1">
      <alignment horizontal="right" vertical="center"/>
    </xf>
    <xf numFmtId="187" fontId="0" fillId="2" borderId="43" xfId="16" applyNumberFormat="1" applyFont="1" applyFill="1" applyBorder="1" applyAlignment="1">
      <alignment vertical="center"/>
    </xf>
    <xf numFmtId="187" fontId="0" fillId="0" borderId="43" xfId="16" applyNumberFormat="1" applyFont="1" applyBorder="1" applyAlignment="1">
      <alignment vertical="center"/>
    </xf>
    <xf numFmtId="187" fontId="0" fillId="0" borderId="43" xfId="16" applyNumberFormat="1" applyFont="1" applyFill="1" applyBorder="1" applyAlignment="1">
      <alignment vertical="center"/>
    </xf>
    <xf numFmtId="38" fontId="0" fillId="0" borderId="44" xfId="16" applyFont="1" applyBorder="1" applyAlignment="1">
      <alignment horizontal="right" vertical="center"/>
    </xf>
    <xf numFmtId="38" fontId="0" fillId="0" borderId="44" xfId="16" applyFont="1" applyFill="1" applyBorder="1" applyAlignment="1">
      <alignment vertical="center"/>
    </xf>
    <xf numFmtId="38" fontId="0" fillId="0" borderId="43" xfId="16" applyFont="1" applyFill="1" applyBorder="1" applyAlignment="1">
      <alignment vertical="center"/>
    </xf>
    <xf numFmtId="38" fontId="0" fillId="0" borderId="92" xfId="16" applyFont="1" applyFill="1" applyBorder="1" applyAlignment="1">
      <alignment vertical="center"/>
    </xf>
    <xf numFmtId="38" fontId="0" fillId="0" borderId="47" xfId="16" applyFont="1" applyFill="1" applyBorder="1" applyAlignment="1">
      <alignment vertical="center"/>
    </xf>
    <xf numFmtId="38" fontId="0" fillId="0" borderId="93" xfId="16" applyFont="1" applyFill="1" applyBorder="1" applyAlignment="1">
      <alignment horizontal="right" vertical="center"/>
    </xf>
    <xf numFmtId="38" fontId="0" fillId="0" borderId="44" xfId="16" applyFont="1" applyFill="1" applyBorder="1" applyAlignment="1">
      <alignment horizontal="right" vertical="center"/>
    </xf>
    <xf numFmtId="187" fontId="0" fillId="2" borderId="91" xfId="16" applyNumberFormat="1" applyFont="1" applyFill="1" applyBorder="1" applyAlignment="1">
      <alignment vertical="center"/>
    </xf>
    <xf numFmtId="187" fontId="0" fillId="2" borderId="92" xfId="16" applyNumberFormat="1" applyFont="1" applyFill="1" applyBorder="1" applyAlignment="1">
      <alignment vertical="center"/>
    </xf>
    <xf numFmtId="0" fontId="13" fillId="0" borderId="90" xfId="31" applyFont="1" applyBorder="1">
      <alignment/>
      <protection/>
    </xf>
    <xf numFmtId="0" fontId="13" fillId="0" borderId="94" xfId="31" applyFont="1" applyBorder="1">
      <alignment/>
      <protection/>
    </xf>
    <xf numFmtId="187" fontId="0" fillId="0" borderId="94" xfId="16" applyNumberFormat="1" applyFont="1" applyBorder="1" applyAlignment="1">
      <alignment vertical="center"/>
    </xf>
    <xf numFmtId="187" fontId="0" fillId="2" borderId="95" xfId="16" applyNumberFormat="1" applyFont="1" applyFill="1" applyBorder="1" applyAlignment="1">
      <alignment vertical="center"/>
    </xf>
    <xf numFmtId="187" fontId="0" fillId="2" borderId="96" xfId="16" applyNumberFormat="1" applyFont="1" applyFill="1" applyBorder="1" applyAlignment="1">
      <alignment vertical="center"/>
    </xf>
    <xf numFmtId="187" fontId="0" fillId="0" borderId="53" xfId="16" applyNumberFormat="1" applyFont="1" applyBorder="1" applyAlignment="1">
      <alignment vertical="center"/>
    </xf>
    <xf numFmtId="38" fontId="0" fillId="0" borderId="97" xfId="16" applyFont="1" applyBorder="1" applyAlignment="1">
      <alignment horizontal="right" vertical="center"/>
    </xf>
    <xf numFmtId="187" fontId="0" fillId="2" borderId="49" xfId="16" applyNumberFormat="1" applyFont="1" applyFill="1" applyBorder="1" applyAlignment="1">
      <alignment vertical="center"/>
    </xf>
    <xf numFmtId="187" fontId="0" fillId="0" borderId="49" xfId="16" applyNumberFormat="1" applyFont="1" applyBorder="1" applyAlignment="1">
      <alignment vertical="center"/>
    </xf>
    <xf numFmtId="38" fontId="0" fillId="0" borderId="50" xfId="16" applyFont="1" applyBorder="1" applyAlignment="1">
      <alignment horizontal="right" vertical="center"/>
    </xf>
    <xf numFmtId="38" fontId="0" fillId="0" borderId="50" xfId="16" applyFont="1" applyFill="1" applyBorder="1" applyAlignment="1">
      <alignment vertical="center"/>
    </xf>
    <xf numFmtId="38" fontId="0" fillId="0" borderId="49" xfId="16" applyFont="1" applyFill="1" applyBorder="1" applyAlignment="1">
      <alignment vertical="center"/>
    </xf>
    <xf numFmtId="38" fontId="0" fillId="0" borderId="96" xfId="16" applyFont="1" applyFill="1" applyBorder="1" applyAlignment="1">
      <alignment vertical="center"/>
    </xf>
    <xf numFmtId="38" fontId="0" fillId="0" borderId="53" xfId="16" applyFont="1" applyFill="1" applyBorder="1" applyAlignment="1">
      <alignment vertical="center"/>
    </xf>
    <xf numFmtId="38" fontId="0" fillId="0" borderId="97" xfId="16" applyFont="1" applyFill="1" applyBorder="1" applyAlignment="1">
      <alignment horizontal="right" vertical="center"/>
    </xf>
    <xf numFmtId="38" fontId="0" fillId="0" borderId="50" xfId="16" applyFont="1" applyFill="1" applyBorder="1" applyAlignment="1">
      <alignment horizontal="right" vertical="center"/>
    </xf>
    <xf numFmtId="0" fontId="0" fillId="0" borderId="44" xfId="31" applyBorder="1">
      <alignment/>
      <protection/>
    </xf>
    <xf numFmtId="0" fontId="0" fillId="0" borderId="49" xfId="16" applyNumberFormat="1" applyFont="1" applyFill="1" applyBorder="1" applyAlignment="1">
      <alignment horizontal="left" vertical="center" indent="1"/>
    </xf>
    <xf numFmtId="0" fontId="0" fillId="0" borderId="50" xfId="31" applyBorder="1">
      <alignment/>
      <protection/>
    </xf>
    <xf numFmtId="187" fontId="0" fillId="0" borderId="95" xfId="16" applyNumberFormat="1" applyFont="1" applyBorder="1" applyAlignment="1">
      <alignment vertical="center"/>
    </xf>
    <xf numFmtId="187" fontId="0" fillId="0" borderId="49" xfId="16" applyNumberFormat="1" applyFont="1" applyFill="1" applyBorder="1" applyAlignment="1">
      <alignment vertical="center"/>
    </xf>
    <xf numFmtId="0" fontId="0" fillId="0" borderId="1" xfId="31" applyBorder="1">
      <alignment/>
      <protection/>
    </xf>
    <xf numFmtId="0" fontId="13" fillId="0" borderId="98" xfId="31" applyFont="1" applyBorder="1">
      <alignment/>
      <protection/>
    </xf>
    <xf numFmtId="187" fontId="0" fillId="0" borderId="98" xfId="16" applyNumberFormat="1" applyFont="1" applyBorder="1" applyAlignment="1">
      <alignment vertical="center"/>
    </xf>
    <xf numFmtId="187" fontId="0" fillId="2" borderId="99" xfId="16" applyNumberFormat="1" applyFont="1" applyFill="1" applyBorder="1" applyAlignment="1">
      <alignment vertical="center"/>
    </xf>
    <xf numFmtId="187" fontId="0" fillId="2" borderId="100" xfId="16" applyNumberFormat="1" applyFont="1" applyFill="1" applyBorder="1" applyAlignment="1">
      <alignment vertical="center"/>
    </xf>
    <xf numFmtId="187" fontId="0" fillId="0" borderId="60" xfId="16" applyNumberFormat="1" applyFont="1" applyBorder="1" applyAlignment="1">
      <alignment vertical="center"/>
    </xf>
    <xf numFmtId="38" fontId="0" fillId="0" borderId="101" xfId="16" applyFont="1" applyBorder="1" applyAlignment="1">
      <alignment horizontal="right" vertical="center"/>
    </xf>
    <xf numFmtId="187" fontId="0" fillId="2" borderId="55" xfId="16" applyNumberFormat="1" applyFont="1" applyFill="1" applyBorder="1" applyAlignment="1">
      <alignment vertical="center"/>
    </xf>
    <xf numFmtId="187" fontId="0" fillId="0" borderId="55" xfId="16" applyNumberFormat="1" applyFont="1" applyBorder="1" applyAlignment="1">
      <alignment vertical="center"/>
    </xf>
    <xf numFmtId="187" fontId="0" fillId="0" borderId="55" xfId="16" applyNumberFormat="1" applyFont="1" applyFill="1" applyBorder="1" applyAlignment="1">
      <alignment vertical="center"/>
    </xf>
    <xf numFmtId="38" fontId="0" fillId="0" borderId="57" xfId="16" applyFont="1" applyBorder="1" applyAlignment="1">
      <alignment horizontal="right" vertical="center"/>
    </xf>
    <xf numFmtId="38" fontId="0" fillId="0" borderId="57" xfId="16" applyFont="1" applyFill="1" applyBorder="1" applyAlignment="1">
      <alignment vertical="center"/>
    </xf>
    <xf numFmtId="38" fontId="0" fillId="0" borderId="55" xfId="16" applyFont="1" applyFill="1" applyBorder="1" applyAlignment="1">
      <alignment vertical="center"/>
    </xf>
    <xf numFmtId="38" fontId="0" fillId="0" borderId="100" xfId="16" applyFont="1" applyFill="1" applyBorder="1" applyAlignment="1">
      <alignment vertical="center"/>
    </xf>
    <xf numFmtId="38" fontId="0" fillId="0" borderId="60" xfId="16" applyFont="1" applyFill="1" applyBorder="1" applyAlignment="1">
      <alignment vertical="center"/>
    </xf>
    <xf numFmtId="38" fontId="0" fillId="0" borderId="101" xfId="16" applyFont="1" applyFill="1" applyBorder="1" applyAlignment="1">
      <alignment horizontal="right" vertical="center"/>
    </xf>
    <xf numFmtId="38" fontId="0" fillId="0" borderId="57" xfId="16" applyFont="1" applyFill="1" applyBorder="1" applyAlignment="1">
      <alignment horizontal="right" vertical="center"/>
    </xf>
    <xf numFmtId="0" fontId="13" fillId="0" borderId="102" xfId="31" applyFont="1" applyBorder="1" applyAlignment="1">
      <alignment/>
      <protection/>
    </xf>
    <xf numFmtId="187" fontId="0" fillId="0" borderId="102" xfId="16" applyNumberFormat="1" applyFont="1" applyBorder="1" applyAlignment="1">
      <alignment vertical="center"/>
    </xf>
    <xf numFmtId="187" fontId="0" fillId="2" borderId="102" xfId="16" applyNumberFormat="1" applyFont="1" applyFill="1" applyBorder="1" applyAlignment="1">
      <alignment vertical="center"/>
    </xf>
    <xf numFmtId="187" fontId="0" fillId="2" borderId="103" xfId="16" applyNumberFormat="1" applyFont="1" applyFill="1" applyBorder="1" applyAlignment="1">
      <alignment vertical="center"/>
    </xf>
    <xf numFmtId="187" fontId="0" fillId="0" borderId="104" xfId="16" applyNumberFormat="1" applyFont="1" applyBorder="1" applyAlignment="1">
      <alignment vertical="center"/>
    </xf>
    <xf numFmtId="187" fontId="0" fillId="0" borderId="73" xfId="16" applyNumberFormat="1" applyFont="1" applyBorder="1" applyAlignment="1">
      <alignment vertical="center"/>
    </xf>
    <xf numFmtId="187" fontId="0" fillId="0" borderId="105" xfId="16" applyNumberFormat="1" applyFont="1" applyBorder="1" applyAlignment="1">
      <alignment vertical="center"/>
    </xf>
    <xf numFmtId="187" fontId="0" fillId="0" borderId="35" xfId="16" applyNumberFormat="1" applyFont="1" applyBorder="1" applyAlignment="1">
      <alignment vertical="center"/>
    </xf>
    <xf numFmtId="187" fontId="0" fillId="0" borderId="35" xfId="16" applyNumberFormat="1" applyFont="1" applyFill="1" applyBorder="1" applyAlignment="1">
      <alignment vertical="center"/>
    </xf>
    <xf numFmtId="187" fontId="0" fillId="0" borderId="72" xfId="16" applyNumberFormat="1" applyFont="1" applyBorder="1" applyAlignment="1">
      <alignment vertical="center"/>
    </xf>
    <xf numFmtId="187" fontId="0" fillId="2" borderId="35" xfId="16" applyNumberFormat="1" applyFont="1" applyFill="1" applyBorder="1" applyAlignment="1">
      <alignment vertical="center"/>
    </xf>
    <xf numFmtId="38" fontId="0" fillId="0" borderId="72" xfId="16" applyFont="1" applyFill="1" applyBorder="1" applyAlignment="1">
      <alignment vertical="center"/>
    </xf>
    <xf numFmtId="38" fontId="0" fillId="0" borderId="35" xfId="16" applyFont="1" applyFill="1" applyBorder="1" applyAlignment="1">
      <alignment vertical="center"/>
    </xf>
    <xf numFmtId="38" fontId="0" fillId="0" borderId="104" xfId="16" applyFont="1" applyFill="1" applyBorder="1" applyAlignment="1">
      <alignment vertical="center"/>
    </xf>
    <xf numFmtId="38" fontId="0" fillId="0" borderId="73" xfId="16" applyFont="1" applyFill="1" applyBorder="1" applyAlignment="1">
      <alignment vertical="center"/>
    </xf>
    <xf numFmtId="38" fontId="0" fillId="0" borderId="105" xfId="16" applyFont="1" applyFill="1" applyBorder="1" applyAlignment="1">
      <alignment vertical="center"/>
    </xf>
    <xf numFmtId="38" fontId="0" fillId="0" borderId="102" xfId="16" applyFont="1" applyFill="1" applyBorder="1" applyAlignment="1">
      <alignment vertical="center"/>
    </xf>
    <xf numFmtId="187" fontId="0" fillId="0" borderId="99" xfId="16" applyNumberFormat="1" applyFont="1" applyBorder="1" applyAlignment="1">
      <alignment vertical="center"/>
    </xf>
    <xf numFmtId="187" fontId="0" fillId="0" borderId="100" xfId="16" applyNumberFormat="1" applyFont="1" applyBorder="1" applyAlignment="1">
      <alignment vertical="center"/>
    </xf>
    <xf numFmtId="0" fontId="0" fillId="0" borderId="7" xfId="16" applyNumberFormat="1" applyFill="1" applyBorder="1" applyAlignment="1">
      <alignment horizontal="left" vertical="center" indent="1"/>
    </xf>
    <xf numFmtId="49" fontId="13" fillId="0" borderId="94" xfId="29" applyNumberFormat="1" applyFont="1" applyBorder="1" applyAlignment="1">
      <alignment/>
      <protection/>
    </xf>
    <xf numFmtId="187" fontId="0" fillId="0" borderId="80" xfId="16" applyNumberFormat="1" applyFont="1" applyBorder="1" applyAlignment="1">
      <alignment vertical="center"/>
    </xf>
    <xf numFmtId="187" fontId="0" fillId="2" borderId="94" xfId="16" applyNumberFormat="1" applyFont="1" applyFill="1" applyBorder="1" applyAlignment="1">
      <alignment vertical="center"/>
    </xf>
    <xf numFmtId="187" fontId="0" fillId="2" borderId="106" xfId="16" applyNumberFormat="1" applyFont="1" applyFill="1" applyBorder="1" applyAlignment="1">
      <alignment vertical="center"/>
    </xf>
    <xf numFmtId="187" fontId="0" fillId="2" borderId="32" xfId="16" applyNumberFormat="1" applyFont="1" applyFill="1" applyBorder="1" applyAlignment="1">
      <alignment vertical="center"/>
    </xf>
    <xf numFmtId="38" fontId="0" fillId="0" borderId="107" xfId="16" applyFont="1" applyBorder="1" applyAlignment="1">
      <alignment horizontal="right" vertical="center"/>
    </xf>
    <xf numFmtId="187" fontId="0" fillId="2" borderId="7" xfId="16" applyNumberFormat="1" applyFont="1" applyFill="1" applyBorder="1" applyAlignment="1">
      <alignment vertical="center"/>
    </xf>
    <xf numFmtId="187" fontId="0" fillId="0" borderId="7" xfId="16" applyNumberFormat="1" applyFont="1" applyBorder="1" applyAlignment="1">
      <alignment vertical="center"/>
    </xf>
    <xf numFmtId="187" fontId="0" fillId="0" borderId="7" xfId="16" applyNumberFormat="1" applyFont="1" applyFill="1" applyBorder="1" applyAlignment="1">
      <alignment vertical="center"/>
    </xf>
    <xf numFmtId="38" fontId="0" fillId="0" borderId="0" xfId="16" applyFont="1" applyBorder="1" applyAlignment="1">
      <alignment horizontal="right" vertical="center"/>
    </xf>
    <xf numFmtId="38" fontId="0" fillId="0" borderId="7" xfId="16" applyFont="1" applyFill="1" applyBorder="1" applyAlignment="1">
      <alignment vertical="center"/>
    </xf>
    <xf numFmtId="38" fontId="0" fillId="0" borderId="106" xfId="16" applyFont="1" applyFill="1" applyBorder="1" applyAlignment="1">
      <alignment vertical="center"/>
    </xf>
    <xf numFmtId="38" fontId="0" fillId="0" borderId="32" xfId="16" applyFont="1" applyFill="1" applyBorder="1" applyAlignment="1">
      <alignment vertical="center"/>
    </xf>
    <xf numFmtId="38" fontId="0" fillId="0" borderId="107" xfId="16" applyFont="1" applyFill="1" applyBorder="1" applyAlignment="1">
      <alignment horizontal="right" vertical="center"/>
    </xf>
    <xf numFmtId="38" fontId="0" fillId="0" borderId="0" xfId="16" applyFont="1" applyFill="1" applyBorder="1" applyAlignment="1">
      <alignment horizontal="right" vertical="center"/>
    </xf>
    <xf numFmtId="0" fontId="0" fillId="0" borderId="62" xfId="31" applyBorder="1">
      <alignment/>
      <protection/>
    </xf>
    <xf numFmtId="49" fontId="13" fillId="0" borderId="86" xfId="29" applyNumberFormat="1" applyFont="1" applyFill="1" applyBorder="1" applyAlignment="1">
      <alignment/>
      <protection/>
    </xf>
    <xf numFmtId="187" fontId="0" fillId="0" borderId="65" xfId="16" applyNumberFormat="1" applyFont="1" applyBorder="1" applyAlignment="1">
      <alignment vertical="center"/>
    </xf>
    <xf numFmtId="178" fontId="0" fillId="0" borderId="72" xfId="16" applyNumberFormat="1" applyBorder="1" applyAlignment="1">
      <alignment vertical="center"/>
    </xf>
    <xf numFmtId="0" fontId="0" fillId="0" borderId="72" xfId="31" applyBorder="1">
      <alignment/>
      <protection/>
    </xf>
    <xf numFmtId="49" fontId="13" fillId="0" borderId="105" xfId="29" applyNumberFormat="1" applyFont="1" applyBorder="1" applyAlignment="1">
      <alignment/>
      <protection/>
    </xf>
    <xf numFmtId="187" fontId="0" fillId="2" borderId="104" xfId="16" applyNumberFormat="1" applyFont="1" applyFill="1" applyBorder="1" applyAlignment="1">
      <alignment vertical="center"/>
    </xf>
    <xf numFmtId="187" fontId="0" fillId="2" borderId="73" xfId="16" applyNumberFormat="1" applyFont="1" applyFill="1" applyBorder="1" applyAlignment="1">
      <alignment vertical="center"/>
    </xf>
    <xf numFmtId="38" fontId="0" fillId="0" borderId="105" xfId="16" applyFont="1" applyBorder="1" applyAlignment="1">
      <alignment horizontal="right" vertical="center"/>
    </xf>
    <xf numFmtId="38" fontId="0" fillId="0" borderId="72" xfId="16" applyFont="1" applyBorder="1" applyAlignment="1">
      <alignment horizontal="right" vertical="center"/>
    </xf>
    <xf numFmtId="38" fontId="0" fillId="0" borderId="105" xfId="16" applyFont="1" applyFill="1" applyBorder="1" applyAlignment="1">
      <alignment horizontal="right" vertical="center"/>
    </xf>
    <xf numFmtId="38" fontId="0" fillId="0" borderId="72" xfId="16" applyFont="1" applyFill="1" applyBorder="1" applyAlignment="1">
      <alignment horizontal="right" vertical="center"/>
    </xf>
    <xf numFmtId="49" fontId="13" fillId="0" borderId="93" xfId="29" applyNumberFormat="1" applyFont="1" applyBorder="1" applyAlignment="1">
      <alignment/>
      <protection/>
    </xf>
    <xf numFmtId="187" fontId="0" fillId="0" borderId="44" xfId="16" applyNumberFormat="1" applyFont="1" applyBorder="1" applyAlignment="1">
      <alignment vertical="center"/>
    </xf>
    <xf numFmtId="0" fontId="13" fillId="0" borderId="93" xfId="31" applyFont="1" applyBorder="1">
      <alignment/>
      <protection/>
    </xf>
    <xf numFmtId="187" fontId="0" fillId="2" borderId="47" xfId="16" applyNumberFormat="1" applyFont="1" applyFill="1" applyBorder="1" applyAlignment="1">
      <alignment vertical="center"/>
    </xf>
    <xf numFmtId="49" fontId="13" fillId="0" borderId="90" xfId="29" applyNumberFormat="1" applyFont="1" applyFill="1" applyBorder="1" applyAlignment="1">
      <alignment/>
      <protection/>
    </xf>
    <xf numFmtId="38" fontId="0" fillId="0" borderId="93" xfId="16" applyFont="1" applyBorder="1" applyAlignment="1">
      <alignment vertical="center"/>
    </xf>
    <xf numFmtId="38" fontId="0" fillId="0" borderId="44" xfId="16" applyFont="1" applyBorder="1" applyAlignment="1">
      <alignment vertical="center"/>
    </xf>
    <xf numFmtId="38" fontId="0" fillId="0" borderId="93" xfId="16" applyFont="1" applyFill="1" applyBorder="1" applyAlignment="1">
      <alignment vertical="center"/>
    </xf>
    <xf numFmtId="187" fontId="0" fillId="2" borderId="98" xfId="16" applyNumberFormat="1" applyFont="1" applyFill="1" applyBorder="1" applyAlignment="1">
      <alignment vertical="center"/>
    </xf>
    <xf numFmtId="187" fontId="0" fillId="0" borderId="103" xfId="16" applyNumberFormat="1" applyFont="1" applyBorder="1" applyAlignment="1">
      <alignment vertical="center"/>
    </xf>
    <xf numFmtId="187" fontId="0" fillId="0" borderId="48" xfId="16" applyNumberFormat="1" applyFont="1" applyBorder="1" applyAlignment="1">
      <alignment vertical="center"/>
    </xf>
    <xf numFmtId="187" fontId="0" fillId="0" borderId="76" xfId="16" applyNumberFormat="1" applyFont="1" applyBorder="1" applyAlignment="1">
      <alignment vertical="center"/>
    </xf>
    <xf numFmtId="187" fontId="0" fillId="0" borderId="108" xfId="16" applyNumberFormat="1" applyFont="1" applyBorder="1" applyAlignment="1">
      <alignment vertical="center"/>
    </xf>
    <xf numFmtId="187" fontId="0" fillId="0" borderId="77" xfId="16" applyNumberFormat="1" applyFont="1" applyBorder="1" applyAlignment="1">
      <alignment vertical="center"/>
    </xf>
    <xf numFmtId="187" fontId="0" fillId="0" borderId="10" xfId="16" applyNumberFormat="1" applyFont="1" applyBorder="1" applyAlignment="1">
      <alignment vertical="center"/>
    </xf>
    <xf numFmtId="38" fontId="0" fillId="0" borderId="109" xfId="16" applyFont="1" applyBorder="1" applyAlignment="1">
      <alignment horizontal="right" vertical="center"/>
    </xf>
    <xf numFmtId="187" fontId="0" fillId="0" borderId="6" xfId="16" applyNumberFormat="1" applyFont="1" applyBorder="1" applyAlignment="1">
      <alignment vertical="center"/>
    </xf>
    <xf numFmtId="187" fontId="0" fillId="2" borderId="6" xfId="16" applyNumberFormat="1" applyFont="1" applyFill="1" applyBorder="1" applyAlignment="1">
      <alignment vertical="center"/>
    </xf>
    <xf numFmtId="187" fontId="0" fillId="0" borderId="6" xfId="16" applyNumberFormat="1" applyFont="1" applyFill="1" applyBorder="1" applyAlignment="1">
      <alignment vertical="center"/>
    </xf>
    <xf numFmtId="38" fontId="0" fillId="0" borderId="75" xfId="16" applyFont="1" applyBorder="1" applyAlignment="1">
      <alignment horizontal="right" vertical="center"/>
    </xf>
    <xf numFmtId="187" fontId="0" fillId="2" borderId="12" xfId="16" applyNumberFormat="1" applyFont="1" applyFill="1" applyBorder="1" applyAlignment="1">
      <alignment vertical="center"/>
    </xf>
    <xf numFmtId="38" fontId="0" fillId="0" borderId="75" xfId="16" applyFont="1" applyFill="1" applyBorder="1" applyAlignment="1">
      <alignment vertical="center"/>
    </xf>
    <xf numFmtId="38" fontId="0" fillId="0" borderId="6" xfId="16" applyFont="1" applyFill="1" applyBorder="1" applyAlignment="1">
      <alignment vertical="center"/>
    </xf>
    <xf numFmtId="38" fontId="0" fillId="0" borderId="77" xfId="16" applyFont="1" applyFill="1" applyBorder="1" applyAlignment="1">
      <alignment vertical="center"/>
    </xf>
    <xf numFmtId="38" fontId="0" fillId="0" borderId="10" xfId="16" applyFont="1" applyFill="1" applyBorder="1" applyAlignment="1">
      <alignment vertical="center"/>
    </xf>
    <xf numFmtId="38" fontId="0" fillId="0" borderId="109" xfId="16" applyFont="1" applyFill="1" applyBorder="1" applyAlignment="1">
      <alignment horizontal="right" vertical="center"/>
    </xf>
    <xf numFmtId="38" fontId="0" fillId="0" borderId="75" xfId="16" applyFont="1" applyFill="1" applyBorder="1" applyAlignment="1">
      <alignment horizontal="right" vertical="center"/>
    </xf>
    <xf numFmtId="38" fontId="0" fillId="0" borderId="12" xfId="16" applyFont="1" applyFill="1" applyBorder="1" applyAlignment="1">
      <alignment vertical="center"/>
    </xf>
    <xf numFmtId="187" fontId="0" fillId="2" borderId="53" xfId="16" applyNumberFormat="1" applyFont="1" applyFill="1" applyBorder="1" applyAlignment="1">
      <alignment vertical="center"/>
    </xf>
    <xf numFmtId="0" fontId="13" fillId="0" borderId="89" xfId="31" applyFont="1" applyBorder="1">
      <alignment/>
      <protection/>
    </xf>
    <xf numFmtId="0" fontId="13" fillId="0" borderId="105" xfId="31" applyFont="1" applyBorder="1">
      <alignment/>
      <protection/>
    </xf>
    <xf numFmtId="0" fontId="13" fillId="0" borderId="97" xfId="31" applyFont="1" applyBorder="1">
      <alignment/>
      <protection/>
    </xf>
    <xf numFmtId="187" fontId="0" fillId="0" borderId="50" xfId="16" applyNumberFormat="1" applyFont="1" applyBorder="1" applyAlignment="1">
      <alignment vertical="center"/>
    </xf>
    <xf numFmtId="187" fontId="0" fillId="0" borderId="96" xfId="16" applyNumberFormat="1" applyFont="1" applyBorder="1" applyAlignment="1">
      <alignment vertical="center"/>
    </xf>
    <xf numFmtId="0" fontId="0" fillId="0" borderId="97" xfId="0" applyNumberFormat="1" applyFont="1" applyBorder="1" applyAlignment="1">
      <alignment horizontal="right" vertical="center"/>
    </xf>
    <xf numFmtId="0" fontId="0" fillId="0" borderId="50" xfId="0" applyNumberFormat="1" applyFont="1" applyBorder="1" applyAlignment="1">
      <alignment horizontal="right" vertical="center"/>
    </xf>
    <xf numFmtId="49" fontId="13" fillId="0" borderId="89" xfId="29" applyNumberFormat="1" applyFont="1" applyFill="1" applyBorder="1" applyAlignment="1">
      <alignment/>
      <protection/>
    </xf>
    <xf numFmtId="187" fontId="0" fillId="0" borderId="62" xfId="16" applyNumberFormat="1" applyFont="1" applyBorder="1" applyAlignment="1">
      <alignment vertical="center"/>
    </xf>
    <xf numFmtId="0" fontId="0" fillId="0" borderId="57" xfId="31" applyBorder="1">
      <alignment/>
      <protection/>
    </xf>
    <xf numFmtId="0" fontId="13" fillId="0" borderId="101" xfId="31" applyFont="1" applyBorder="1">
      <alignment/>
      <protection/>
    </xf>
    <xf numFmtId="187" fontId="0" fillId="0" borderId="57" xfId="16" applyNumberFormat="1" applyFont="1" applyBorder="1" applyAlignment="1">
      <alignment vertical="center"/>
    </xf>
    <xf numFmtId="0" fontId="0" fillId="0" borderId="93" xfId="0" applyNumberFormat="1" applyFont="1" applyBorder="1" applyAlignment="1">
      <alignment horizontal="right" vertical="center"/>
    </xf>
    <xf numFmtId="0" fontId="0" fillId="0" borderId="44" xfId="0" applyNumberFormat="1" applyFont="1" applyBorder="1" applyAlignment="1">
      <alignment horizontal="right" vertical="center"/>
    </xf>
    <xf numFmtId="0" fontId="0" fillId="0" borderId="55" xfId="16" applyNumberFormat="1" applyFont="1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178" fontId="15" fillId="0" borderId="0" xfId="16" applyNumberFormat="1" applyFont="1" applyFill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8" fontId="0" fillId="0" borderId="76" xfId="16" applyNumberFormat="1" applyFont="1" applyBorder="1" applyAlignment="1">
      <alignment vertical="center" wrapText="1"/>
    </xf>
    <xf numFmtId="178" fontId="0" fillId="0" borderId="75" xfId="16" applyNumberFormat="1" applyFont="1" applyBorder="1" applyAlignment="1">
      <alignment vertical="center" wrapText="1"/>
    </xf>
    <xf numFmtId="178" fontId="0" fillId="0" borderId="4" xfId="16" applyNumberFormat="1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178" fontId="9" fillId="0" borderId="110" xfId="16" applyNumberFormat="1" applyFont="1" applyBorder="1" applyAlignment="1">
      <alignment horizontal="right" vertical="top" wrapText="1"/>
    </xf>
    <xf numFmtId="178" fontId="9" fillId="0" borderId="111" xfId="16" applyNumberFormat="1" applyFont="1" applyBorder="1" applyAlignment="1">
      <alignment horizontal="right" vertical="top" wrapText="1"/>
    </xf>
    <xf numFmtId="3" fontId="0" fillId="0" borderId="82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187" fontId="0" fillId="0" borderId="28" xfId="16" applyNumberFormat="1" applyFont="1" applyFill="1" applyBorder="1" applyAlignment="1">
      <alignment vertical="center"/>
    </xf>
    <xf numFmtId="187" fontId="0" fillId="0" borderId="30" xfId="16" applyNumberFormat="1" applyFont="1" applyFill="1" applyBorder="1" applyAlignment="1">
      <alignment vertical="center"/>
    </xf>
    <xf numFmtId="0" fontId="0" fillId="0" borderId="62" xfId="0" applyBorder="1" applyAlignment="1">
      <alignment vertical="center"/>
    </xf>
    <xf numFmtId="3" fontId="0" fillId="0" borderId="86" xfId="0" applyNumberFormat="1" applyBorder="1" applyAlignment="1">
      <alignment vertical="center"/>
    </xf>
    <xf numFmtId="3" fontId="0" fillId="0" borderId="63" xfId="0" applyNumberFormat="1" applyBorder="1" applyAlignment="1">
      <alignment vertical="center"/>
    </xf>
    <xf numFmtId="3" fontId="0" fillId="0" borderId="64" xfId="0" applyNumberFormat="1" applyBorder="1" applyAlignment="1">
      <alignment vertical="center"/>
    </xf>
    <xf numFmtId="187" fontId="0" fillId="0" borderId="63" xfId="16" applyNumberFormat="1" applyFont="1" applyFill="1" applyBorder="1" applyAlignment="1">
      <alignment vertical="center"/>
    </xf>
    <xf numFmtId="187" fontId="0" fillId="2" borderId="64" xfId="16" applyNumberFormat="1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90" xfId="0" applyNumberFormat="1" applyBorder="1" applyAlignment="1">
      <alignment vertical="center"/>
    </xf>
    <xf numFmtId="3" fontId="0" fillId="0" borderId="45" xfId="0" applyNumberFormat="1" applyBorder="1" applyAlignment="1">
      <alignment vertical="center"/>
    </xf>
    <xf numFmtId="3" fontId="0" fillId="0" borderId="46" xfId="0" applyNumberFormat="1" applyBorder="1" applyAlignment="1">
      <alignment vertical="center"/>
    </xf>
    <xf numFmtId="187" fontId="0" fillId="2" borderId="45" xfId="16" applyNumberFormat="1" applyFont="1" applyFill="1" applyBorder="1" applyAlignment="1">
      <alignment vertical="center"/>
    </xf>
    <xf numFmtId="187" fontId="0" fillId="0" borderId="46" xfId="16" applyNumberFormat="1" applyFont="1" applyFill="1" applyBorder="1" applyAlignment="1">
      <alignment vertical="center"/>
    </xf>
    <xf numFmtId="187" fontId="0" fillId="0" borderId="45" xfId="16" applyNumberFormat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0" xfId="0" applyBorder="1" applyAlignment="1">
      <alignment vertical="center"/>
    </xf>
    <xf numFmtId="3" fontId="0" fillId="0" borderId="94" xfId="0" applyNumberForma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187" fontId="0" fillId="0" borderId="51" xfId="16" applyNumberFormat="1" applyFont="1" applyFill="1" applyBorder="1" applyAlignment="1">
      <alignment vertical="center"/>
    </xf>
    <xf numFmtId="187" fontId="0" fillId="0" borderId="52" xfId="16" applyNumberFormat="1" applyFont="1" applyFill="1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187" fontId="0" fillId="0" borderId="58" xfId="16" applyNumberFormat="1" applyFont="1" applyFill="1" applyBorder="1" applyAlignment="1">
      <alignment vertical="center"/>
    </xf>
    <xf numFmtId="187" fontId="0" fillId="0" borderId="59" xfId="16" applyNumberFormat="1" applyFont="1" applyFill="1" applyBorder="1" applyAlignment="1">
      <alignment vertical="center"/>
    </xf>
    <xf numFmtId="3" fontId="0" fillId="0" borderId="102" xfId="0" applyNumberFormat="1" applyBorder="1" applyAlignment="1">
      <alignment vertical="center"/>
    </xf>
    <xf numFmtId="3" fontId="0" fillId="0" borderId="70" xfId="0" applyNumberFormat="1" applyBorder="1" applyAlignment="1">
      <alignment vertical="center"/>
    </xf>
    <xf numFmtId="3" fontId="0" fillId="0" borderId="71" xfId="0" applyNumberFormat="1" applyBorder="1" applyAlignment="1">
      <alignment vertical="center"/>
    </xf>
    <xf numFmtId="187" fontId="0" fillId="2" borderId="70" xfId="16" applyNumberFormat="1" applyFont="1" applyFill="1" applyBorder="1" applyAlignment="1">
      <alignment vertical="center"/>
    </xf>
    <xf numFmtId="187" fontId="0" fillId="2" borderId="71" xfId="16" applyNumberFormat="1" applyFont="1" applyFill="1" applyBorder="1" applyAlignment="1">
      <alignment vertical="center"/>
    </xf>
    <xf numFmtId="3" fontId="0" fillId="0" borderId="98" xfId="0" applyNumberFormat="1" applyBorder="1" applyAlignment="1">
      <alignment vertical="center"/>
    </xf>
    <xf numFmtId="3" fontId="0" fillId="0" borderId="58" xfId="0" applyNumberFormat="1" applyBorder="1" applyAlignment="1">
      <alignment vertical="center"/>
    </xf>
    <xf numFmtId="3" fontId="0" fillId="0" borderId="59" xfId="0" applyNumberFormat="1" applyBorder="1" applyAlignment="1">
      <alignment vertical="center"/>
    </xf>
    <xf numFmtId="3" fontId="0" fillId="0" borderId="80" xfId="0" applyNumberFormat="1" applyBorder="1" applyAlignment="1">
      <alignment vertical="center"/>
    </xf>
    <xf numFmtId="187" fontId="0" fillId="2" borderId="31" xfId="16" applyNumberFormat="1" applyFont="1" applyFill="1" applyBorder="1" applyAlignment="1">
      <alignment vertical="center"/>
    </xf>
    <xf numFmtId="187" fontId="0" fillId="2" borderId="33" xfId="16" applyNumberFormat="1" applyFont="1" applyFill="1" applyBorder="1" applyAlignment="1">
      <alignment vertical="center"/>
    </xf>
    <xf numFmtId="0" fontId="0" fillId="0" borderId="64" xfId="0" applyBorder="1" applyAlignment="1">
      <alignment vertical="center"/>
    </xf>
    <xf numFmtId="187" fontId="0" fillId="0" borderId="70" xfId="16" applyNumberFormat="1" applyFont="1" applyFill="1" applyBorder="1" applyAlignment="1">
      <alignment vertical="center"/>
    </xf>
    <xf numFmtId="187" fontId="0" fillId="2" borderId="46" xfId="16" applyNumberFormat="1" applyFont="1" applyFill="1" applyBorder="1" applyAlignment="1">
      <alignment vertical="center"/>
    </xf>
    <xf numFmtId="3" fontId="0" fillId="0" borderId="44" xfId="0" applyNumberFormat="1" applyBorder="1" applyAlignment="1">
      <alignment vertical="center"/>
    </xf>
    <xf numFmtId="0" fontId="0" fillId="0" borderId="94" xfId="0" applyBorder="1" applyAlignment="1">
      <alignment vertical="center"/>
    </xf>
    <xf numFmtId="3" fontId="0" fillId="0" borderId="76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187" fontId="0" fillId="0" borderId="9" xfId="16" applyNumberFormat="1" applyFont="1" applyFill="1" applyBorder="1" applyAlignment="1">
      <alignment vertical="center"/>
    </xf>
    <xf numFmtId="187" fontId="0" fillId="0" borderId="11" xfId="16" applyNumberFormat="1" applyFont="1" applyFill="1" applyBorder="1" applyAlignment="1">
      <alignment vertical="center"/>
    </xf>
    <xf numFmtId="187" fontId="0" fillId="2" borderId="58" xfId="16" applyNumberFormat="1" applyFont="1" applyFill="1" applyBorder="1" applyAlignment="1">
      <alignment vertical="center"/>
    </xf>
    <xf numFmtId="187" fontId="0" fillId="2" borderId="52" xfId="16" applyNumberFormat="1" applyFont="1" applyFill="1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71" xfId="0" applyBorder="1" applyAlignment="1">
      <alignment vertical="center"/>
    </xf>
    <xf numFmtId="187" fontId="0" fillId="0" borderId="71" xfId="16" applyNumberFormat="1" applyFont="1" applyFill="1" applyBorder="1" applyAlignment="1">
      <alignment vertical="center"/>
    </xf>
    <xf numFmtId="3" fontId="0" fillId="0" borderId="62" xfId="0" applyNumberFormat="1" applyBorder="1" applyAlignment="1">
      <alignment vertical="center"/>
    </xf>
    <xf numFmtId="187" fontId="0" fillId="2" borderId="63" xfId="16" applyNumberFormat="1" applyFont="1" applyFill="1" applyBorder="1" applyAlignment="1">
      <alignment vertical="center"/>
    </xf>
    <xf numFmtId="3" fontId="0" fillId="0" borderId="57" xfId="0" applyNumberFormat="1" applyBorder="1" applyAlignment="1">
      <alignment vertical="center"/>
    </xf>
    <xf numFmtId="187" fontId="0" fillId="2" borderId="59" xfId="16" applyNumberFormat="1" applyFont="1" applyFill="1" applyBorder="1" applyAlignment="1">
      <alignment vertical="center"/>
    </xf>
    <xf numFmtId="3" fontId="0" fillId="0" borderId="72" xfId="0" applyNumberFormat="1" applyBorder="1" applyAlignment="1">
      <alignment vertical="center"/>
    </xf>
    <xf numFmtId="187" fontId="0" fillId="0" borderId="57" xfId="16" applyNumberFormat="1" applyFont="1" applyFill="1" applyBorder="1" applyAlignment="1">
      <alignment vertical="center"/>
    </xf>
    <xf numFmtId="38" fontId="0" fillId="0" borderId="0" xfId="16" applyFont="1" applyAlignment="1">
      <alignment horizontal="center" vertical="center"/>
    </xf>
    <xf numFmtId="38" fontId="7" fillId="0" borderId="0" xfId="16" applyFont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38" fontId="0" fillId="0" borderId="1" xfId="16" applyFont="1" applyBorder="1" applyAlignment="1">
      <alignment horizontal="center" vertical="center" wrapText="1"/>
    </xf>
    <xf numFmtId="38" fontId="9" fillId="0" borderId="0" xfId="16" applyFont="1" applyBorder="1" applyAlignment="1">
      <alignment horizontal="center" vertical="top" wrapText="1"/>
    </xf>
    <xf numFmtId="0" fontId="9" fillId="0" borderId="112" xfId="16" applyNumberFormat="1" applyFont="1" applyBorder="1" applyAlignment="1">
      <alignment horizontal="right" vertical="top" wrapText="1"/>
    </xf>
    <xf numFmtId="0" fontId="9" fillId="0" borderId="19" xfId="16" applyNumberFormat="1" applyFont="1" applyBorder="1" applyAlignment="1">
      <alignment horizontal="right" vertical="top" wrapText="1"/>
    </xf>
    <xf numFmtId="0" fontId="9" fillId="0" borderId="18" xfId="16" applyNumberFormat="1" applyFont="1" applyBorder="1" applyAlignment="1">
      <alignment horizontal="right" vertical="top" wrapText="1"/>
    </xf>
    <xf numFmtId="178" fontId="0" fillId="0" borderId="22" xfId="16" applyNumberFormat="1" applyFont="1" applyBorder="1" applyAlignment="1">
      <alignment vertical="center"/>
    </xf>
    <xf numFmtId="178" fontId="0" fillId="0" borderId="23" xfId="16" applyNumberFormat="1" applyFont="1" applyBorder="1" applyAlignment="1">
      <alignment vertical="center"/>
    </xf>
    <xf numFmtId="178" fontId="0" fillId="0" borderId="0" xfId="16" applyNumberFormat="1" applyFont="1" applyAlignment="1">
      <alignment horizontal="right" vertical="center"/>
    </xf>
    <xf numFmtId="38" fontId="0" fillId="0" borderId="24" xfId="16" applyFont="1" applyBorder="1" applyAlignment="1">
      <alignment horizontal="center" vertical="center"/>
    </xf>
    <xf numFmtId="179" fontId="0" fillId="0" borderId="24" xfId="16" applyNumberFormat="1" applyFont="1" applyBorder="1" applyAlignment="1">
      <alignment vertical="center"/>
    </xf>
    <xf numFmtId="179" fontId="0" fillId="0" borderId="34" xfId="16" applyNumberFormat="1" applyFont="1" applyBorder="1" applyAlignment="1">
      <alignment vertical="center"/>
    </xf>
    <xf numFmtId="179" fontId="0" fillId="0" borderId="25" xfId="16" applyNumberFormat="1" applyFont="1" applyBorder="1" applyAlignment="1">
      <alignment vertical="center"/>
    </xf>
    <xf numFmtId="188" fontId="0" fillId="0" borderId="24" xfId="16" applyNumberFormat="1" applyFont="1" applyBorder="1" applyAlignment="1" applyProtection="1">
      <alignment horizontal="right" vertical="center"/>
      <protection/>
    </xf>
    <xf numFmtId="188" fontId="0" fillId="0" borderId="34" xfId="16" applyNumberFormat="1" applyFont="1" applyBorder="1" applyAlignment="1" applyProtection="1">
      <alignment horizontal="right" vertical="center"/>
      <protection/>
    </xf>
    <xf numFmtId="188" fontId="0" fillId="0" borderId="25" xfId="16" applyNumberFormat="1" applyFont="1" applyBorder="1" applyAlignment="1" applyProtection="1">
      <alignment horizontal="right" vertical="center"/>
      <protection/>
    </xf>
    <xf numFmtId="188" fontId="0" fillId="0" borderId="24" xfId="16" applyNumberFormat="1" applyFont="1" applyFill="1" applyBorder="1" applyAlignment="1" applyProtection="1">
      <alignment horizontal="right" vertical="center"/>
      <protection/>
    </xf>
    <xf numFmtId="188" fontId="0" fillId="0" borderId="34" xfId="16" applyNumberFormat="1" applyFont="1" applyFill="1" applyBorder="1" applyAlignment="1" applyProtection="1">
      <alignment horizontal="right" vertical="center"/>
      <protection/>
    </xf>
    <xf numFmtId="188" fontId="0" fillId="0" borderId="113" xfId="16" applyNumberFormat="1" applyFont="1" applyFill="1" applyBorder="1" applyAlignment="1" applyProtection="1">
      <alignment horizontal="right" vertical="center"/>
      <protection/>
    </xf>
    <xf numFmtId="188" fontId="0" fillId="0" borderId="25" xfId="16" applyNumberFormat="1" applyFont="1" applyFill="1" applyBorder="1" applyAlignment="1" applyProtection="1">
      <alignment horizontal="right" vertical="center"/>
      <protection/>
    </xf>
    <xf numFmtId="37" fontId="16" fillId="0" borderId="36" xfId="26" applyFont="1" applyBorder="1" applyAlignment="1" applyProtection="1">
      <alignment horizontal="distributed"/>
      <protection/>
    </xf>
    <xf numFmtId="38" fontId="0" fillId="0" borderId="37" xfId="16" applyFont="1" applyBorder="1" applyAlignment="1">
      <alignment horizontal="center" vertical="center"/>
    </xf>
    <xf numFmtId="179" fontId="0" fillId="0" borderId="37" xfId="16" applyNumberFormat="1" applyFont="1" applyBorder="1" applyAlignment="1">
      <alignment vertical="center"/>
    </xf>
    <xf numFmtId="179" fontId="0" fillId="2" borderId="41" xfId="16" applyNumberFormat="1" applyFont="1" applyFill="1" applyBorder="1" applyAlignment="1">
      <alignment vertical="center"/>
    </xf>
    <xf numFmtId="179" fontId="0" fillId="0" borderId="41" xfId="16" applyNumberFormat="1" applyFont="1" applyBorder="1" applyAlignment="1">
      <alignment vertical="center"/>
    </xf>
    <xf numFmtId="179" fontId="0" fillId="0" borderId="38" xfId="16" applyNumberFormat="1" applyFont="1" applyBorder="1" applyAlignment="1">
      <alignment vertical="center"/>
    </xf>
    <xf numFmtId="188" fontId="0" fillId="0" borderId="37" xfId="16" applyNumberFormat="1" applyFont="1" applyBorder="1" applyAlignment="1" applyProtection="1">
      <alignment horizontal="right"/>
      <protection/>
    </xf>
    <xf numFmtId="188" fontId="0" fillId="0" borderId="41" xfId="16" applyNumberFormat="1" applyFont="1" applyBorder="1" applyAlignment="1" applyProtection="1">
      <alignment horizontal="right"/>
      <protection/>
    </xf>
    <xf numFmtId="188" fontId="0" fillId="2" borderId="41" xfId="16" applyNumberFormat="1" applyFont="1" applyFill="1" applyBorder="1" applyAlignment="1" applyProtection="1">
      <alignment horizontal="right"/>
      <protection/>
    </xf>
    <xf numFmtId="188" fontId="0" fillId="0" borderId="38" xfId="16" applyNumberFormat="1" applyFont="1" applyBorder="1" applyAlignment="1" applyProtection="1">
      <alignment horizontal="right" vertical="center"/>
      <protection/>
    </xf>
    <xf numFmtId="188" fontId="0" fillId="0" borderId="37" xfId="16" applyNumberFormat="1" applyFont="1" applyFill="1" applyBorder="1" applyAlignment="1" applyProtection="1">
      <alignment horizontal="right"/>
      <protection/>
    </xf>
    <xf numFmtId="188" fontId="0" fillId="0" borderId="41" xfId="16" applyNumberFormat="1" applyFont="1" applyFill="1" applyBorder="1" applyAlignment="1" applyProtection="1">
      <alignment horizontal="right"/>
      <protection/>
    </xf>
    <xf numFmtId="188" fontId="0" fillId="0" borderId="114" xfId="16" applyNumberFormat="1" applyFont="1" applyFill="1" applyBorder="1" applyAlignment="1" applyProtection="1">
      <alignment horizontal="right"/>
      <protection/>
    </xf>
    <xf numFmtId="188" fontId="0" fillId="0" borderId="38" xfId="16" applyNumberFormat="1" applyFont="1" applyFill="1" applyBorder="1" applyAlignment="1" applyProtection="1">
      <alignment horizontal="right"/>
      <protection/>
    </xf>
    <xf numFmtId="180" fontId="0" fillId="0" borderId="0" xfId="16" applyNumberFormat="1" applyAlignment="1">
      <alignment vertical="center"/>
    </xf>
    <xf numFmtId="37" fontId="16" fillId="0" borderId="44" xfId="26" applyFont="1" applyBorder="1" applyAlignment="1" applyProtection="1">
      <alignment horizontal="distributed"/>
      <protection/>
    </xf>
    <xf numFmtId="38" fontId="0" fillId="0" borderId="45" xfId="16" applyFont="1" applyBorder="1" applyAlignment="1">
      <alignment horizontal="center" vertical="center"/>
    </xf>
    <xf numFmtId="179" fontId="0" fillId="0" borderId="45" xfId="16" applyNumberFormat="1" applyFont="1" applyBorder="1" applyAlignment="1">
      <alignment vertical="center"/>
    </xf>
    <xf numFmtId="179" fontId="0" fillId="0" borderId="47" xfId="16" applyNumberFormat="1" applyFont="1" applyBorder="1" applyAlignment="1">
      <alignment vertical="center"/>
    </xf>
    <xf numFmtId="179" fontId="0" fillId="2" borderId="47" xfId="16" applyNumberFormat="1" applyFont="1" applyFill="1" applyBorder="1" applyAlignment="1">
      <alignment vertical="center"/>
    </xf>
    <xf numFmtId="179" fontId="0" fillId="0" borderId="46" xfId="16" applyNumberFormat="1" applyFont="1" applyBorder="1" applyAlignment="1">
      <alignment vertical="center"/>
    </xf>
    <xf numFmtId="188" fontId="0" fillId="0" borderId="45" xfId="16" applyNumberFormat="1" applyFont="1" applyBorder="1" applyAlignment="1" applyProtection="1">
      <alignment horizontal="right"/>
      <protection/>
    </xf>
    <xf numFmtId="188" fontId="0" fillId="2" borderId="47" xfId="16" applyNumberFormat="1" applyFont="1" applyFill="1" applyBorder="1" applyAlignment="1" applyProtection="1">
      <alignment horizontal="right"/>
      <protection/>
    </xf>
    <xf numFmtId="188" fontId="0" fillId="0" borderId="47" xfId="16" applyNumberFormat="1" applyFont="1" applyBorder="1" applyAlignment="1" applyProtection="1">
      <alignment horizontal="right"/>
      <protection/>
    </xf>
    <xf numFmtId="188" fontId="0" fillId="0" borderId="46" xfId="16" applyNumberFormat="1" applyFont="1" applyBorder="1" applyAlignment="1" applyProtection="1">
      <alignment horizontal="right" vertical="center"/>
      <protection/>
    </xf>
    <xf numFmtId="188" fontId="0" fillId="0" borderId="45" xfId="16" applyNumberFormat="1" applyFont="1" applyFill="1" applyBorder="1" applyAlignment="1" applyProtection="1">
      <alignment horizontal="right"/>
      <protection/>
    </xf>
    <xf numFmtId="188" fontId="0" fillId="0" borderId="47" xfId="16" applyNumberFormat="1" applyFont="1" applyFill="1" applyBorder="1" applyAlignment="1" applyProtection="1">
      <alignment horizontal="right"/>
      <protection/>
    </xf>
    <xf numFmtId="188" fontId="0" fillId="0" borderId="93" xfId="16" applyNumberFormat="1" applyFont="1" applyBorder="1" applyAlignment="1" applyProtection="1">
      <alignment horizontal="right"/>
      <protection/>
    </xf>
    <xf numFmtId="188" fontId="0" fillId="0" borderId="46" xfId="16" applyNumberFormat="1" applyFont="1" applyFill="1" applyBorder="1" applyAlignment="1" applyProtection="1">
      <alignment horizontal="right"/>
      <protection/>
    </xf>
    <xf numFmtId="188" fontId="0" fillId="0" borderId="51" xfId="16" applyNumberFormat="1" applyFont="1" applyFill="1" applyBorder="1" applyAlignment="1" applyProtection="1">
      <alignment horizontal="right"/>
      <protection/>
    </xf>
    <xf numFmtId="188" fontId="0" fillId="0" borderId="53" xfId="16" applyNumberFormat="1" applyFont="1" applyFill="1" applyBorder="1" applyAlignment="1" applyProtection="1">
      <alignment horizontal="right"/>
      <protection/>
    </xf>
    <xf numFmtId="188" fontId="0" fillId="2" borderId="53" xfId="16" applyNumberFormat="1" applyFont="1" applyFill="1" applyBorder="1" applyAlignment="1" applyProtection="1">
      <alignment horizontal="right"/>
      <protection/>
    </xf>
    <xf numFmtId="188" fontId="0" fillId="0" borderId="97" xfId="16" applyNumberFormat="1" applyFont="1" applyBorder="1" applyAlignment="1" applyProtection="1">
      <alignment horizontal="right"/>
      <protection/>
    </xf>
    <xf numFmtId="188" fontId="0" fillId="0" borderId="52" xfId="16" applyNumberFormat="1" applyFont="1" applyFill="1" applyBorder="1" applyAlignment="1" applyProtection="1">
      <alignment horizontal="right"/>
      <protection/>
    </xf>
    <xf numFmtId="176" fontId="0" fillId="0" borderId="45" xfId="16" applyNumberFormat="1" applyFont="1" applyBorder="1" applyAlignment="1">
      <alignment horizontal="center" vertical="center"/>
    </xf>
    <xf numFmtId="188" fontId="0" fillId="0" borderId="63" xfId="16" applyNumberFormat="1" applyFont="1" applyFill="1" applyBorder="1" applyAlignment="1" applyProtection="1">
      <alignment horizontal="right"/>
      <protection/>
    </xf>
    <xf numFmtId="188" fontId="0" fillId="0" borderId="65" xfId="16" applyNumberFormat="1" applyFont="1" applyFill="1" applyBorder="1" applyAlignment="1" applyProtection="1">
      <alignment horizontal="right"/>
      <protection/>
    </xf>
    <xf numFmtId="188" fontId="0" fillId="2" borderId="65" xfId="16" applyNumberFormat="1" applyFont="1" applyFill="1" applyBorder="1" applyAlignment="1" applyProtection="1">
      <alignment horizontal="right"/>
      <protection/>
    </xf>
    <xf numFmtId="188" fontId="0" fillId="0" borderId="65" xfId="16" applyNumberFormat="1" applyFont="1" applyBorder="1" applyAlignment="1" applyProtection="1">
      <alignment horizontal="right"/>
      <protection/>
    </xf>
    <xf numFmtId="188" fontId="0" fillId="0" borderId="64" xfId="16" applyNumberFormat="1" applyFont="1" applyFill="1" applyBorder="1" applyAlignment="1" applyProtection="1">
      <alignment horizontal="right"/>
      <protection/>
    </xf>
    <xf numFmtId="188" fontId="0" fillId="0" borderId="58" xfId="16" applyNumberFormat="1" applyFont="1" applyFill="1" applyBorder="1" applyAlignment="1" applyProtection="1">
      <alignment horizontal="right"/>
      <protection/>
    </xf>
    <xf numFmtId="188" fontId="0" fillId="0" borderId="60" xfId="16" applyNumberFormat="1" applyFont="1" applyFill="1" applyBorder="1" applyAlignment="1" applyProtection="1">
      <alignment horizontal="right"/>
      <protection/>
    </xf>
    <xf numFmtId="188" fontId="0" fillId="0" borderId="60" xfId="16" applyNumberFormat="1" applyFont="1" applyBorder="1" applyAlignment="1" applyProtection="1">
      <alignment horizontal="right"/>
      <protection/>
    </xf>
    <xf numFmtId="188" fontId="0" fillId="0" borderId="59" xfId="16" applyNumberFormat="1" applyFont="1" applyFill="1" applyBorder="1" applyAlignment="1" applyProtection="1">
      <alignment horizontal="right"/>
      <protection/>
    </xf>
    <xf numFmtId="188" fontId="0" fillId="0" borderId="70" xfId="16" applyNumberFormat="1" applyFont="1" applyFill="1" applyBorder="1" applyAlignment="1" applyProtection="1">
      <alignment horizontal="right"/>
      <protection/>
    </xf>
    <xf numFmtId="188" fontId="0" fillId="0" borderId="73" xfId="16" applyNumberFormat="1" applyFont="1" applyFill="1" applyBorder="1" applyAlignment="1" applyProtection="1">
      <alignment horizontal="right"/>
      <protection/>
    </xf>
    <xf numFmtId="188" fontId="0" fillId="0" borderId="73" xfId="16" applyNumberFormat="1" applyFont="1" applyBorder="1" applyAlignment="1" applyProtection="1">
      <alignment horizontal="right"/>
      <protection/>
    </xf>
    <xf numFmtId="188" fontId="0" fillId="0" borderId="71" xfId="16" applyNumberFormat="1" applyFont="1" applyFill="1" applyBorder="1" applyAlignment="1" applyProtection="1">
      <alignment horizontal="right"/>
      <protection/>
    </xf>
    <xf numFmtId="188" fontId="0" fillId="2" borderId="93" xfId="16" applyNumberFormat="1" applyFont="1" applyFill="1" applyBorder="1" applyAlignment="1" applyProtection="1">
      <alignment horizontal="right"/>
      <protection/>
    </xf>
    <xf numFmtId="37" fontId="16" fillId="0" borderId="57" xfId="26" applyFont="1" applyBorder="1" applyAlignment="1" applyProtection="1">
      <alignment horizontal="distributed"/>
      <protection/>
    </xf>
    <xf numFmtId="38" fontId="0" fillId="0" borderId="58" xfId="16" applyFont="1" applyBorder="1" applyAlignment="1">
      <alignment horizontal="center" vertical="center"/>
    </xf>
    <xf numFmtId="179" fontId="0" fillId="0" borderId="58" xfId="16" applyNumberFormat="1" applyFont="1" applyBorder="1" applyAlignment="1">
      <alignment vertical="center"/>
    </xf>
    <xf numFmtId="179" fontId="0" fillId="0" borderId="60" xfId="16" applyNumberFormat="1" applyFont="1" applyBorder="1" applyAlignment="1">
      <alignment vertical="center"/>
    </xf>
    <xf numFmtId="179" fontId="0" fillId="0" borderId="59" xfId="16" applyNumberFormat="1" applyFont="1" applyBorder="1" applyAlignment="1">
      <alignment vertical="center"/>
    </xf>
    <xf numFmtId="188" fontId="0" fillId="0" borderId="58" xfId="16" applyNumberFormat="1" applyFont="1" applyBorder="1" applyAlignment="1" applyProtection="1">
      <alignment horizontal="right"/>
      <protection/>
    </xf>
    <xf numFmtId="188" fontId="0" fillId="2" borderId="60" xfId="16" applyNumberFormat="1" applyFont="1" applyFill="1" applyBorder="1" applyAlignment="1" applyProtection="1">
      <alignment horizontal="right"/>
      <protection/>
    </xf>
    <xf numFmtId="188" fontId="0" fillId="0" borderId="59" xfId="16" applyNumberFormat="1" applyFont="1" applyBorder="1" applyAlignment="1" applyProtection="1">
      <alignment horizontal="right" vertical="center"/>
      <protection/>
    </xf>
    <xf numFmtId="37" fontId="16" fillId="0" borderId="0" xfId="26" applyFont="1" applyBorder="1" applyAlignment="1" applyProtection="1">
      <alignment horizontal="distributed"/>
      <protection/>
    </xf>
    <xf numFmtId="38" fontId="0" fillId="0" borderId="70" xfId="16" applyFont="1" applyBorder="1" applyAlignment="1">
      <alignment horizontal="center" vertical="center"/>
    </xf>
    <xf numFmtId="179" fontId="0" fillId="0" borderId="70" xfId="16" applyNumberFormat="1" applyFont="1" applyBorder="1" applyAlignment="1">
      <alignment vertical="center"/>
    </xf>
    <xf numFmtId="179" fontId="0" fillId="0" borderId="73" xfId="16" applyNumberFormat="1" applyFont="1" applyBorder="1" applyAlignment="1">
      <alignment vertical="center"/>
    </xf>
    <xf numFmtId="179" fontId="0" fillId="2" borderId="73" xfId="16" applyNumberFormat="1" applyFont="1" applyFill="1" applyBorder="1" applyAlignment="1">
      <alignment vertical="center"/>
    </xf>
    <xf numFmtId="179" fontId="0" fillId="0" borderId="71" xfId="16" applyNumberFormat="1" applyFont="1" applyBorder="1" applyAlignment="1">
      <alignment vertical="center"/>
    </xf>
    <xf numFmtId="188" fontId="0" fillId="0" borderId="70" xfId="16" applyNumberFormat="1" applyFont="1" applyBorder="1" applyAlignment="1" applyProtection="1">
      <alignment horizontal="right"/>
      <protection/>
    </xf>
    <xf numFmtId="188" fontId="0" fillId="2" borderId="73" xfId="16" applyNumberFormat="1" applyFont="1" applyFill="1" applyBorder="1" applyAlignment="1" applyProtection="1">
      <alignment horizontal="right"/>
      <protection/>
    </xf>
    <xf numFmtId="188" fontId="0" fillId="0" borderId="71" xfId="16" applyNumberFormat="1" applyFont="1" applyBorder="1" applyAlignment="1" applyProtection="1">
      <alignment horizontal="right" vertical="center"/>
      <protection/>
    </xf>
    <xf numFmtId="37" fontId="16" fillId="0" borderId="0" xfId="26" applyFont="1" applyAlignment="1" applyProtection="1">
      <alignment horizontal="distributed"/>
      <protection/>
    </xf>
    <xf numFmtId="179" fontId="0" fillId="2" borderId="60" xfId="16" applyNumberFormat="1" applyFont="1" applyFill="1" applyBorder="1" applyAlignment="1">
      <alignment vertical="center"/>
    </xf>
    <xf numFmtId="188" fontId="0" fillId="0" borderId="51" xfId="16" applyNumberFormat="1" applyFont="1" applyBorder="1" applyAlignment="1" applyProtection="1">
      <alignment horizontal="right"/>
      <protection/>
    </xf>
    <xf numFmtId="188" fontId="0" fillId="0" borderId="53" xfId="16" applyNumberFormat="1" applyFont="1" applyBorder="1" applyAlignment="1" applyProtection="1">
      <alignment horizontal="right"/>
      <protection/>
    </xf>
    <xf numFmtId="188" fontId="0" fillId="0" borderId="52" xfId="16" applyNumberFormat="1" applyFont="1" applyBorder="1" applyAlignment="1" applyProtection="1">
      <alignment horizontal="right" vertical="center"/>
      <protection/>
    </xf>
    <xf numFmtId="37" fontId="16" fillId="0" borderId="75" xfId="26" applyFont="1" applyBorder="1" applyAlignment="1" applyProtection="1">
      <alignment horizontal="distributed"/>
      <protection/>
    </xf>
    <xf numFmtId="38" fontId="0" fillId="0" borderId="67" xfId="16" applyFont="1" applyBorder="1" applyAlignment="1">
      <alignment horizontal="center" vertical="center"/>
    </xf>
    <xf numFmtId="179" fontId="0" fillId="0" borderId="67" xfId="16" applyNumberFormat="1" applyFont="1" applyBorder="1" applyAlignment="1">
      <alignment vertical="center"/>
    </xf>
    <xf numFmtId="179" fontId="0" fillId="2" borderId="68" xfId="16" applyNumberFormat="1" applyFont="1" applyFill="1" applyBorder="1" applyAlignment="1">
      <alignment vertical="center"/>
    </xf>
    <xf numFmtId="179" fontId="0" fillId="0" borderId="68" xfId="16" applyNumberFormat="1" applyFont="1" applyBorder="1" applyAlignment="1">
      <alignment vertical="center"/>
    </xf>
    <xf numFmtId="179" fontId="0" fillId="0" borderId="69" xfId="16" applyNumberFormat="1" applyFont="1" applyBorder="1" applyAlignment="1">
      <alignment vertical="center"/>
    </xf>
    <xf numFmtId="188" fontId="0" fillId="0" borderId="9" xfId="16" applyNumberFormat="1" applyFont="1" applyBorder="1" applyAlignment="1" applyProtection="1">
      <alignment horizontal="right"/>
      <protection/>
    </xf>
    <xf numFmtId="188" fontId="0" fillId="2" borderId="10" xfId="16" applyNumberFormat="1" applyFont="1" applyFill="1" applyBorder="1" applyAlignment="1" applyProtection="1">
      <alignment horizontal="right"/>
      <protection/>
    </xf>
    <xf numFmtId="188" fontId="0" fillId="0" borderId="10" xfId="16" applyNumberFormat="1" applyFont="1" applyBorder="1" applyAlignment="1" applyProtection="1">
      <alignment horizontal="right"/>
      <protection/>
    </xf>
    <xf numFmtId="188" fontId="0" fillId="0" borderId="11" xfId="16" applyNumberFormat="1" applyFont="1" applyBorder="1" applyAlignment="1" applyProtection="1">
      <alignment horizontal="right" vertical="center"/>
      <protection/>
    </xf>
    <xf numFmtId="37" fontId="16" fillId="0" borderId="62" xfId="26" applyFont="1" applyBorder="1" applyAlignment="1" applyProtection="1">
      <alignment horizontal="distributed"/>
      <protection/>
    </xf>
    <xf numFmtId="38" fontId="0" fillId="0" borderId="63" xfId="16" applyFont="1" applyBorder="1" applyAlignment="1">
      <alignment horizontal="center" vertical="center"/>
    </xf>
    <xf numFmtId="179" fontId="0" fillId="0" borderId="63" xfId="16" applyNumberFormat="1" applyFont="1" applyBorder="1" applyAlignment="1">
      <alignment vertical="center"/>
    </xf>
    <xf numFmtId="179" fontId="0" fillId="0" borderId="65" xfId="16" applyNumberFormat="1" applyFont="1" applyBorder="1" applyAlignment="1">
      <alignment vertical="center"/>
    </xf>
    <xf numFmtId="179" fontId="0" fillId="0" borderId="64" xfId="16" applyNumberFormat="1" applyFont="1" applyBorder="1" applyAlignment="1">
      <alignment vertical="center"/>
    </xf>
    <xf numFmtId="185" fontId="0" fillId="0" borderId="63" xfId="16" applyNumberFormat="1" applyFont="1" applyBorder="1" applyAlignment="1" applyProtection="1">
      <alignment horizontal="distributed"/>
      <protection/>
    </xf>
    <xf numFmtId="185" fontId="0" fillId="0" borderId="65" xfId="16" applyNumberFormat="1" applyFont="1" applyBorder="1" applyAlignment="1" applyProtection="1">
      <alignment horizontal="distributed"/>
      <protection/>
    </xf>
    <xf numFmtId="185" fontId="0" fillId="0" borderId="64" xfId="16" applyNumberFormat="1" applyFont="1" applyBorder="1" applyAlignment="1" applyProtection="1">
      <alignment horizontal="distributed"/>
      <protection/>
    </xf>
    <xf numFmtId="185" fontId="0" fillId="0" borderId="45" xfId="16" applyNumberFormat="1" applyFont="1" applyFill="1" applyBorder="1" applyAlignment="1" applyProtection="1">
      <alignment horizontal="distributed"/>
      <protection/>
    </xf>
    <xf numFmtId="185" fontId="0" fillId="0" borderId="47" xfId="16" applyNumberFormat="1" applyFont="1" applyFill="1" applyBorder="1" applyAlignment="1" applyProtection="1">
      <alignment horizontal="distributed"/>
      <protection/>
    </xf>
    <xf numFmtId="185" fontId="0" fillId="0" borderId="47" xfId="16" applyNumberFormat="1" applyFont="1" applyBorder="1" applyAlignment="1" applyProtection="1">
      <alignment horizontal="distributed"/>
      <protection/>
    </xf>
    <xf numFmtId="185" fontId="0" fillId="0" borderId="46" xfId="16" applyNumberFormat="1" applyFont="1" applyFill="1" applyBorder="1" applyAlignment="1" applyProtection="1">
      <alignment horizontal="distributed"/>
      <protection/>
    </xf>
    <xf numFmtId="185" fontId="0" fillId="0" borderId="45" xfId="16" applyNumberFormat="1" applyFont="1" applyBorder="1" applyAlignment="1" applyProtection="1">
      <alignment horizontal="distributed"/>
      <protection/>
    </xf>
    <xf numFmtId="185" fontId="0" fillId="0" borderId="46" xfId="16" applyNumberFormat="1" applyFont="1" applyBorder="1" applyAlignment="1" applyProtection="1">
      <alignment horizontal="distributed"/>
      <protection/>
    </xf>
    <xf numFmtId="188" fontId="0" fillId="0" borderId="46" xfId="16" applyNumberFormat="1" applyFont="1" applyBorder="1" applyAlignment="1" applyProtection="1">
      <alignment horizontal="right"/>
      <protection/>
    </xf>
    <xf numFmtId="37" fontId="16" fillId="0" borderId="50" xfId="26" applyFont="1" applyBorder="1" applyAlignment="1" applyProtection="1">
      <alignment horizontal="distributed"/>
      <protection/>
    </xf>
    <xf numFmtId="38" fontId="0" fillId="0" borderId="51" xfId="16" applyFont="1" applyBorder="1" applyAlignment="1">
      <alignment horizontal="center" vertical="center"/>
    </xf>
    <xf numFmtId="179" fontId="0" fillId="0" borderId="51" xfId="16" applyNumberFormat="1" applyFont="1" applyBorder="1" applyAlignment="1">
      <alignment vertical="center"/>
    </xf>
    <xf numFmtId="179" fontId="0" fillId="0" borderId="53" xfId="16" applyNumberFormat="1" applyFont="1" applyBorder="1" applyAlignment="1">
      <alignment vertical="center"/>
    </xf>
    <xf numFmtId="179" fontId="0" fillId="0" borderId="52" xfId="16" applyNumberFormat="1" applyFont="1" applyBorder="1" applyAlignment="1">
      <alignment vertical="center"/>
    </xf>
    <xf numFmtId="185" fontId="0" fillId="0" borderId="51" xfId="16" applyNumberFormat="1" applyFont="1" applyFill="1" applyBorder="1" applyAlignment="1" applyProtection="1">
      <alignment horizontal="distributed"/>
      <protection/>
    </xf>
    <xf numFmtId="185" fontId="0" fillId="0" borderId="53" xfId="16" applyNumberFormat="1" applyFont="1" applyFill="1" applyBorder="1" applyAlignment="1" applyProtection="1">
      <alignment horizontal="distributed"/>
      <protection/>
    </xf>
    <xf numFmtId="185" fontId="0" fillId="0" borderId="53" xfId="16" applyNumberFormat="1" applyFont="1" applyBorder="1" applyAlignment="1" applyProtection="1">
      <alignment horizontal="distributed"/>
      <protection/>
    </xf>
    <xf numFmtId="185" fontId="0" fillId="0" borderId="52" xfId="16" applyNumberFormat="1" applyFont="1" applyFill="1" applyBorder="1" applyAlignment="1" applyProtection="1">
      <alignment horizontal="distributed"/>
      <protection/>
    </xf>
    <xf numFmtId="188" fontId="0" fillId="0" borderId="89" xfId="16" applyNumberFormat="1" applyFont="1" applyFill="1" applyBorder="1" applyAlignment="1" applyProtection="1">
      <alignment horizontal="right"/>
      <protection/>
    </xf>
    <xf numFmtId="188" fontId="0" fillId="0" borderId="101" xfId="16" applyNumberFormat="1" applyFont="1" applyBorder="1" applyAlignment="1" applyProtection="1">
      <alignment horizontal="right"/>
      <protection/>
    </xf>
    <xf numFmtId="188" fontId="0" fillId="0" borderId="105" xfId="16" applyNumberFormat="1" applyFont="1" applyFill="1" applyBorder="1" applyAlignment="1" applyProtection="1">
      <alignment horizontal="right"/>
      <protection/>
    </xf>
    <xf numFmtId="38" fontId="0" fillId="0" borderId="9" xfId="16" applyFont="1" applyBorder="1" applyAlignment="1">
      <alignment horizontal="center" vertical="center"/>
    </xf>
    <xf numFmtId="179" fontId="0" fillId="0" borderId="9" xfId="16" applyNumberFormat="1" applyFont="1" applyBorder="1" applyAlignment="1">
      <alignment vertical="center"/>
    </xf>
    <xf numFmtId="179" fontId="0" fillId="0" borderId="10" xfId="16" applyNumberFormat="1" applyFont="1" applyBorder="1" applyAlignment="1">
      <alignment vertical="center"/>
    </xf>
    <xf numFmtId="179" fontId="0" fillId="2" borderId="10" xfId="16" applyNumberFormat="1" applyFont="1" applyFill="1" applyBorder="1" applyAlignment="1">
      <alignment vertical="center"/>
    </xf>
    <xf numFmtId="179" fontId="0" fillId="0" borderId="11" xfId="16" applyNumberFormat="1" applyFont="1" applyBorder="1" applyAlignment="1">
      <alignment vertical="center"/>
    </xf>
    <xf numFmtId="37" fontId="16" fillId="0" borderId="3" xfId="26" applyFont="1" applyBorder="1" applyAlignment="1" applyProtection="1">
      <alignment horizontal="distributed"/>
      <protection/>
    </xf>
    <xf numFmtId="188" fontId="0" fillId="0" borderId="63" xfId="16" applyNumberFormat="1" applyFont="1" applyBorder="1" applyAlignment="1" applyProtection="1">
      <alignment horizontal="right"/>
      <protection/>
    </xf>
    <xf numFmtId="188" fontId="0" fillId="0" borderId="64" xfId="16" applyNumberFormat="1" applyFont="1" applyBorder="1" applyAlignment="1" applyProtection="1">
      <alignment horizontal="right" vertical="center"/>
      <protection/>
    </xf>
    <xf numFmtId="37" fontId="16" fillId="0" borderId="1" xfId="26" applyFont="1" applyBorder="1" applyAlignment="1" applyProtection="1">
      <alignment horizontal="distributed"/>
      <protection/>
    </xf>
    <xf numFmtId="185" fontId="0" fillId="0" borderId="58" xfId="16" applyNumberFormat="1" applyFont="1" applyBorder="1" applyAlignment="1" applyProtection="1">
      <alignment horizontal="distributed"/>
      <protection/>
    </xf>
    <xf numFmtId="185" fontId="0" fillId="0" borderId="60" xfId="16" applyNumberFormat="1" applyFont="1" applyBorder="1" applyAlignment="1" applyProtection="1">
      <alignment horizontal="distributed"/>
      <protection/>
    </xf>
    <xf numFmtId="185" fontId="0" fillId="0" borderId="59" xfId="16" applyNumberFormat="1" applyFont="1" applyBorder="1" applyAlignment="1" applyProtection="1">
      <alignment horizontal="distributed"/>
      <protection/>
    </xf>
    <xf numFmtId="188" fontId="0" fillId="0" borderId="52" xfId="16" applyNumberFormat="1" applyFont="1" applyBorder="1" applyAlignment="1" applyProtection="1">
      <alignment horizontal="right"/>
      <protection/>
    </xf>
    <xf numFmtId="178" fontId="6" fillId="0" borderId="0" xfId="16" applyNumberFormat="1" applyFont="1" applyAlignment="1">
      <alignment horizontal="center" vertical="center"/>
    </xf>
    <xf numFmtId="178" fontId="9" fillId="0" borderId="0" xfId="16" applyNumberFormat="1" applyFont="1" applyAlignment="1">
      <alignment horizontal="left" vertical="center"/>
    </xf>
    <xf numFmtId="178" fontId="0" fillId="0" borderId="0" xfId="16" applyNumberFormat="1" applyAlignment="1">
      <alignment horizontal="center" vertical="center"/>
    </xf>
    <xf numFmtId="37" fontId="0" fillId="0" borderId="9" xfId="22" applyFont="1" applyFill="1" applyBorder="1" applyAlignment="1" applyProtection="1">
      <alignment horizontal="center" vertical="center" wrapText="1"/>
      <protection/>
    </xf>
    <xf numFmtId="178" fontId="0" fillId="0" borderId="10" xfId="16" applyNumberFormat="1" applyFont="1" applyBorder="1" applyAlignment="1">
      <alignment horizontal="center" vertical="center" wrapText="1"/>
    </xf>
    <xf numFmtId="37" fontId="0" fillId="0" borderId="10" xfId="22" applyFont="1" applyFill="1" applyBorder="1" applyAlignment="1" applyProtection="1">
      <alignment horizontal="center" vertical="center" wrapText="1"/>
      <protection/>
    </xf>
    <xf numFmtId="37" fontId="0" fillId="0" borderId="11" xfId="22" applyFont="1" applyFill="1" applyBorder="1" applyAlignment="1" applyProtection="1">
      <alignment horizontal="center" vertical="center" wrapText="1"/>
      <protection/>
    </xf>
    <xf numFmtId="178" fontId="0" fillId="0" borderId="9" xfId="16" applyNumberFormat="1" applyFont="1" applyBorder="1" applyAlignment="1">
      <alignment horizontal="center" vertical="center" wrapText="1"/>
    </xf>
    <xf numFmtId="178" fontId="0" fillId="0" borderId="11" xfId="16" applyNumberFormat="1" applyFont="1" applyBorder="1" applyAlignment="1">
      <alignment horizontal="center" vertical="center" wrapText="1"/>
    </xf>
    <xf numFmtId="178" fontId="0" fillId="0" borderId="9" xfId="16" applyNumberFormat="1" applyFont="1" applyBorder="1" applyAlignment="1">
      <alignment horizontal="center" vertical="center"/>
    </xf>
    <xf numFmtId="178" fontId="0" fillId="0" borderId="10" xfId="16" applyNumberFormat="1" applyFont="1" applyBorder="1" applyAlignment="1">
      <alignment horizontal="center" vertical="center"/>
    </xf>
    <xf numFmtId="178" fontId="0" fillId="0" borderId="11" xfId="16" applyNumberFormat="1" applyFont="1" applyBorder="1" applyAlignment="1">
      <alignment horizontal="center" vertical="center"/>
    </xf>
    <xf numFmtId="178" fontId="9" fillId="0" borderId="115" xfId="16" applyNumberFormat="1" applyFont="1" applyBorder="1" applyAlignment="1">
      <alignment horizontal="right" vertical="top" wrapText="1"/>
    </xf>
    <xf numFmtId="178" fontId="9" fillId="0" borderId="8" xfId="16" applyNumberFormat="1" applyFont="1" applyBorder="1" applyAlignment="1">
      <alignment horizontal="right" vertical="top" wrapText="1"/>
    </xf>
    <xf numFmtId="178" fontId="9" fillId="0" borderId="31" xfId="16" applyNumberFormat="1" applyFont="1" applyBorder="1" applyAlignment="1">
      <alignment horizontal="right" vertical="top" wrapText="1"/>
    </xf>
    <xf numFmtId="178" fontId="9" fillId="0" borderId="32" xfId="16" applyNumberFormat="1" applyFont="1" applyBorder="1" applyAlignment="1">
      <alignment horizontal="right" vertical="top" wrapText="1"/>
    </xf>
    <xf numFmtId="178" fontId="9" fillId="0" borderId="33" xfId="16" applyNumberFormat="1" applyFont="1" applyBorder="1" applyAlignment="1">
      <alignment horizontal="right" vertical="top" wrapText="1"/>
    </xf>
    <xf numFmtId="178" fontId="0" fillId="0" borderId="39" xfId="16" applyNumberFormat="1" applyFont="1" applyBorder="1" applyAlignment="1">
      <alignment vertical="center"/>
    </xf>
    <xf numFmtId="178" fontId="0" fillId="0" borderId="40" xfId="16" applyNumberFormat="1" applyFont="1" applyBorder="1" applyAlignment="1">
      <alignment vertical="center"/>
    </xf>
    <xf numFmtId="182" fontId="0" fillId="0" borderId="116" xfId="16" applyNumberFormat="1" applyFont="1" applyBorder="1" applyAlignment="1">
      <alignment horizontal="center" vertical="center"/>
    </xf>
    <xf numFmtId="180" fontId="0" fillId="0" borderId="117" xfId="16" applyNumberFormat="1" applyBorder="1" applyAlignment="1">
      <alignment horizontal="center" vertical="center"/>
    </xf>
    <xf numFmtId="180" fontId="0" fillId="0" borderId="118" xfId="16" applyNumberFormat="1" applyBorder="1" applyAlignment="1">
      <alignment horizontal="center" vertical="center"/>
    </xf>
    <xf numFmtId="180" fontId="0" fillId="0" borderId="119" xfId="16" applyNumberFormat="1" applyBorder="1" applyAlignment="1">
      <alignment horizontal="center" vertical="center"/>
    </xf>
    <xf numFmtId="180" fontId="0" fillId="0" borderId="117" xfId="16" applyNumberFormat="1" applyFont="1" applyBorder="1" applyAlignment="1">
      <alignment vertical="center"/>
    </xf>
    <xf numFmtId="180" fontId="0" fillId="0" borderId="118" xfId="16" applyNumberFormat="1" applyFont="1" applyBorder="1" applyAlignment="1">
      <alignment vertical="center"/>
    </xf>
    <xf numFmtId="38" fontId="0" fillId="0" borderId="13" xfId="16" applyFont="1" applyBorder="1" applyAlignment="1">
      <alignment horizontal="left" vertical="top" wrapText="1"/>
    </xf>
    <xf numFmtId="178" fontId="0" fillId="0" borderId="75" xfId="16" applyNumberFormat="1" applyFont="1" applyBorder="1" applyAlignment="1">
      <alignment horizontal="center" vertical="center"/>
    </xf>
    <xf numFmtId="180" fontId="0" fillId="0" borderId="120" xfId="16" applyNumberFormat="1" applyFont="1" applyBorder="1" applyAlignment="1">
      <alignment vertical="center"/>
    </xf>
    <xf numFmtId="180" fontId="0" fillId="0" borderId="117" xfId="16" applyNumberFormat="1" applyFont="1" applyBorder="1" applyAlignment="1">
      <alignment horizontal="center" vertical="center"/>
    </xf>
    <xf numFmtId="180" fontId="0" fillId="0" borderId="118" xfId="16" applyNumberFormat="1" applyFont="1" applyBorder="1" applyAlignment="1">
      <alignment horizontal="center" vertical="center"/>
    </xf>
    <xf numFmtId="180" fontId="0" fillId="0" borderId="119" xfId="16" applyNumberFormat="1" applyFont="1" applyBorder="1" applyAlignment="1">
      <alignment horizontal="center" vertical="center"/>
    </xf>
    <xf numFmtId="40" fontId="0" fillId="0" borderId="74" xfId="16" applyNumberFormat="1" applyFont="1" applyBorder="1" applyAlignment="1" applyProtection="1">
      <alignment horizontal="center"/>
      <protection/>
    </xf>
    <xf numFmtId="181" fontId="0" fillId="2" borderId="73" xfId="16" applyNumberFormat="1" applyFont="1" applyFill="1" applyBorder="1" applyAlignment="1" quotePrefix="1">
      <alignment horizontal="center" vertical="center"/>
    </xf>
    <xf numFmtId="189" fontId="0" fillId="0" borderId="70" xfId="25" applyNumberFormat="1" applyFont="1" applyFill="1" applyBorder="1" applyProtection="1">
      <alignment/>
      <protection/>
    </xf>
    <xf numFmtId="189" fontId="0" fillId="0" borderId="73" xfId="25" applyNumberFormat="1" applyFont="1" applyFill="1" applyBorder="1" applyProtection="1">
      <alignment/>
      <protection/>
    </xf>
    <xf numFmtId="189" fontId="0" fillId="2" borderId="73" xfId="25" applyNumberFormat="1" applyFont="1" applyFill="1" applyBorder="1" applyProtection="1">
      <alignment/>
      <protection/>
    </xf>
    <xf numFmtId="189" fontId="0" fillId="2" borderId="74" xfId="25" applyNumberFormat="1" applyFont="1" applyFill="1" applyBorder="1" applyProtection="1">
      <alignment/>
      <protection/>
    </xf>
    <xf numFmtId="176" fontId="0" fillId="0" borderId="70" xfId="16" applyNumberFormat="1" applyFont="1" applyBorder="1" applyAlignment="1" applyProtection="1">
      <alignment horizontal="distributed"/>
      <protection/>
    </xf>
    <xf numFmtId="176" fontId="0" fillId="0" borderId="73" xfId="16" applyNumberFormat="1" applyFont="1" applyBorder="1" applyAlignment="1" applyProtection="1">
      <alignment horizontal="distributed"/>
      <protection/>
    </xf>
    <xf numFmtId="176" fontId="0" fillId="2" borderId="71" xfId="16" applyNumberFormat="1" applyFont="1" applyFill="1" applyBorder="1" applyAlignment="1" applyProtection="1">
      <alignment horizontal="distributed"/>
      <protection/>
    </xf>
    <xf numFmtId="40" fontId="0" fillId="0" borderId="48" xfId="16" applyNumberFormat="1" applyFont="1" applyBorder="1" applyAlignment="1" applyProtection="1">
      <alignment horizontal="center"/>
      <protection/>
    </xf>
    <xf numFmtId="189" fontId="0" fillId="0" borderId="45" xfId="25" applyNumberFormat="1" applyFont="1" applyFill="1" applyBorder="1" applyProtection="1">
      <alignment/>
      <protection/>
    </xf>
    <xf numFmtId="189" fontId="0" fillId="0" borderId="47" xfId="25" applyNumberFormat="1" applyFont="1" applyFill="1" applyBorder="1" applyProtection="1">
      <alignment/>
      <protection/>
    </xf>
    <xf numFmtId="189" fontId="0" fillId="2" borderId="47" xfId="25" applyNumberFormat="1" applyFont="1" applyFill="1" applyBorder="1" applyProtection="1">
      <alignment/>
      <protection/>
    </xf>
    <xf numFmtId="189" fontId="0" fillId="2" borderId="48" xfId="25" applyNumberFormat="1" applyFont="1" applyFill="1" applyBorder="1" applyProtection="1">
      <alignment/>
      <protection/>
    </xf>
    <xf numFmtId="176" fontId="0" fillId="2" borderId="45" xfId="16" applyNumberFormat="1" applyFont="1" applyFill="1" applyBorder="1" applyAlignment="1" applyProtection="1">
      <alignment horizontal="distributed"/>
      <protection/>
    </xf>
    <xf numFmtId="176" fontId="0" fillId="2" borderId="47" xfId="16" applyNumberFormat="1" applyFont="1" applyFill="1" applyBorder="1" applyAlignment="1" applyProtection="1">
      <alignment horizontal="distributed"/>
      <protection/>
    </xf>
    <xf numFmtId="176" fontId="0" fillId="0" borderId="46" xfId="16" applyNumberFormat="1" applyFont="1" applyBorder="1" applyAlignment="1" applyProtection="1">
      <alignment horizontal="distributed"/>
      <protection/>
    </xf>
    <xf numFmtId="189" fontId="0" fillId="2" borderId="46" xfId="25" applyNumberFormat="1" applyFont="1" applyFill="1" applyBorder="1" applyProtection="1">
      <alignment/>
      <protection/>
    </xf>
    <xf numFmtId="176" fontId="0" fillId="2" borderId="46" xfId="16" applyNumberFormat="1" applyFont="1" applyFill="1" applyBorder="1" applyAlignment="1" applyProtection="1">
      <alignment horizontal="distributed"/>
      <protection/>
    </xf>
    <xf numFmtId="189" fontId="0" fillId="0" borderId="46" xfId="25" applyNumberFormat="1" applyFont="1" applyFill="1" applyBorder="1" applyProtection="1">
      <alignment/>
      <protection/>
    </xf>
    <xf numFmtId="176" fontId="0" fillId="0" borderId="47" xfId="16" applyNumberFormat="1" applyFont="1" applyBorder="1" applyAlignment="1" applyProtection="1">
      <alignment horizontal="distributed"/>
      <protection/>
    </xf>
    <xf numFmtId="189" fontId="0" fillId="2" borderId="45" xfId="25" applyNumberFormat="1" applyFont="1" applyFill="1" applyBorder="1" applyProtection="1">
      <alignment/>
      <protection/>
    </xf>
    <xf numFmtId="189" fontId="0" fillId="0" borderId="48" xfId="25" applyNumberFormat="1" applyFont="1" applyFill="1" applyBorder="1" applyProtection="1">
      <alignment/>
      <protection/>
    </xf>
    <xf numFmtId="176" fontId="0" fillId="0" borderId="45" xfId="16" applyNumberFormat="1" applyFont="1" applyBorder="1" applyAlignment="1" applyProtection="1">
      <alignment horizontal="distributed"/>
      <protection/>
    </xf>
    <xf numFmtId="176" fontId="0" fillId="0" borderId="45" xfId="16" applyNumberFormat="1" applyFont="1" applyBorder="1" applyAlignment="1">
      <alignment horizontal="distributed"/>
    </xf>
    <xf numFmtId="176" fontId="0" fillId="0" borderId="47" xfId="16" applyNumberFormat="1" applyFont="1" applyBorder="1" applyAlignment="1">
      <alignment horizontal="distributed"/>
    </xf>
    <xf numFmtId="176" fontId="0" fillId="0" borderId="46" xfId="16" applyNumberFormat="1" applyFont="1" applyBorder="1" applyAlignment="1">
      <alignment horizontal="distributed"/>
    </xf>
    <xf numFmtId="40" fontId="0" fillId="0" borderId="54" xfId="16" applyNumberFormat="1" applyFont="1" applyBorder="1" applyAlignment="1" applyProtection="1">
      <alignment horizontal="center"/>
      <protection/>
    </xf>
    <xf numFmtId="189" fontId="0" fillId="2" borderId="51" xfId="25" applyNumberFormat="1" applyFont="1" applyFill="1" applyBorder="1" applyProtection="1">
      <alignment/>
      <protection/>
    </xf>
    <xf numFmtId="189" fontId="0" fillId="0" borderId="53" xfId="25" applyNumberFormat="1" applyFont="1" applyFill="1" applyBorder="1" applyProtection="1">
      <alignment/>
      <protection/>
    </xf>
    <xf numFmtId="189" fontId="0" fillId="0" borderId="52" xfId="25" applyNumberFormat="1" applyFont="1" applyFill="1" applyBorder="1" applyProtection="1">
      <alignment/>
      <protection/>
    </xf>
    <xf numFmtId="176" fontId="0" fillId="2" borderId="51" xfId="16" applyNumberFormat="1" applyFont="1" applyFill="1" applyBorder="1" applyAlignment="1" applyProtection="1">
      <alignment horizontal="distributed"/>
      <protection/>
    </xf>
    <xf numFmtId="176" fontId="0" fillId="2" borderId="53" xfId="16" applyNumberFormat="1" applyFont="1" applyFill="1" applyBorder="1" applyAlignment="1" applyProtection="1">
      <alignment horizontal="distributed"/>
      <protection/>
    </xf>
    <xf numFmtId="176" fontId="0" fillId="0" borderId="52" xfId="16" applyNumberFormat="1" applyFont="1" applyBorder="1" applyAlignment="1" applyProtection="1">
      <alignment horizontal="distributed"/>
      <protection/>
    </xf>
    <xf numFmtId="40" fontId="0" fillId="0" borderId="56" xfId="16" applyNumberFormat="1" applyFont="1" applyBorder="1" applyAlignment="1" applyProtection="1">
      <alignment horizontal="center"/>
      <protection/>
    </xf>
    <xf numFmtId="189" fontId="0" fillId="2" borderId="58" xfId="25" applyNumberFormat="1" applyFont="1" applyFill="1" applyBorder="1" applyProtection="1">
      <alignment/>
      <protection/>
    </xf>
    <xf numFmtId="189" fontId="0" fillId="0" borderId="60" xfId="25" applyNumberFormat="1" applyFont="1" applyFill="1" applyBorder="1" applyProtection="1">
      <alignment/>
      <protection/>
    </xf>
    <xf numFmtId="189" fontId="0" fillId="0" borderId="59" xfId="25" applyNumberFormat="1" applyFont="1" applyFill="1" applyBorder="1" applyProtection="1">
      <alignment/>
      <protection/>
    </xf>
    <xf numFmtId="176" fontId="0" fillId="0" borderId="58" xfId="16" applyNumberFormat="1" applyFont="1" applyBorder="1" applyAlignment="1" applyProtection="1">
      <alignment horizontal="distributed"/>
      <protection/>
    </xf>
    <xf numFmtId="176" fontId="0" fillId="0" borderId="60" xfId="16" applyNumberFormat="1" applyFont="1" applyBorder="1" applyAlignment="1" applyProtection="1">
      <alignment horizontal="distributed"/>
      <protection/>
    </xf>
    <xf numFmtId="176" fontId="0" fillId="0" borderId="59" xfId="16" applyNumberFormat="1" applyFont="1" applyBorder="1" applyAlignment="1" applyProtection="1">
      <alignment horizontal="distributed"/>
      <protection/>
    </xf>
    <xf numFmtId="181" fontId="0" fillId="0" borderId="70" xfId="16" applyNumberFormat="1" applyFont="1" applyBorder="1" applyAlignment="1">
      <alignment horizontal="center" vertical="center"/>
    </xf>
    <xf numFmtId="181" fontId="0" fillId="0" borderId="73" xfId="16" applyNumberFormat="1" applyFont="1" applyBorder="1" applyAlignment="1">
      <alignment horizontal="center" vertical="center"/>
    </xf>
    <xf numFmtId="181" fontId="0" fillId="0" borderId="71" xfId="16" applyNumberFormat="1" applyFont="1" applyBorder="1" applyAlignment="1">
      <alignment horizontal="center" vertical="center"/>
    </xf>
    <xf numFmtId="189" fontId="0" fillId="2" borderId="71" xfId="25" applyNumberFormat="1" applyFont="1" applyFill="1" applyBorder="1" applyProtection="1">
      <alignment/>
      <protection/>
    </xf>
    <xf numFmtId="176" fontId="0" fillId="2" borderId="70" xfId="16" applyNumberFormat="1" applyFont="1" applyFill="1" applyBorder="1" applyAlignment="1" applyProtection="1">
      <alignment horizontal="distributed"/>
      <protection/>
    </xf>
    <xf numFmtId="176" fontId="0" fillId="0" borderId="71" xfId="16" applyNumberFormat="1" applyFont="1" applyBorder="1" applyAlignment="1" applyProtection="1">
      <alignment horizontal="distributed"/>
      <protection/>
    </xf>
    <xf numFmtId="189" fontId="0" fillId="0" borderId="51" xfId="25" applyNumberFormat="1" applyFont="1" applyFill="1" applyBorder="1" applyProtection="1">
      <alignment/>
      <protection/>
    </xf>
    <xf numFmtId="189" fontId="0" fillId="2" borderId="53" xfId="25" applyNumberFormat="1" applyFont="1" applyFill="1" applyBorder="1" applyProtection="1">
      <alignment/>
      <protection/>
    </xf>
    <xf numFmtId="189" fontId="0" fillId="2" borderId="54" xfId="25" applyNumberFormat="1" applyFont="1" applyFill="1" applyBorder="1" applyProtection="1">
      <alignment/>
      <protection/>
    </xf>
    <xf numFmtId="176" fontId="0" fillId="2" borderId="52" xfId="16" applyNumberFormat="1" applyFont="1" applyFill="1" applyBorder="1" applyAlignment="1" applyProtection="1">
      <alignment horizontal="distributed"/>
      <protection/>
    </xf>
    <xf numFmtId="40" fontId="0" fillId="0" borderId="5" xfId="16" applyNumberFormat="1" applyFont="1" applyBorder="1" applyAlignment="1" applyProtection="1">
      <alignment horizontal="center"/>
      <protection/>
    </xf>
    <xf numFmtId="181" fontId="0" fillId="2" borderId="20" xfId="16" applyNumberFormat="1" applyFont="1" applyFill="1" applyBorder="1" applyAlignment="1" quotePrefix="1">
      <alignment horizontal="center" vertical="center"/>
    </xf>
    <xf numFmtId="181" fontId="0" fillId="2" borderId="16" xfId="16" applyNumberFormat="1" applyFont="1" applyFill="1" applyBorder="1" applyAlignment="1" quotePrefix="1">
      <alignment horizontal="center" vertical="center"/>
    </xf>
    <xf numFmtId="189" fontId="0" fillId="2" borderId="15" xfId="25" applyNumberFormat="1" applyFont="1" applyFill="1" applyBorder="1" applyProtection="1">
      <alignment/>
      <protection/>
    </xf>
    <xf numFmtId="189" fontId="0" fillId="2" borderId="20" xfId="25" applyNumberFormat="1" applyFont="1" applyFill="1" applyBorder="1" applyProtection="1">
      <alignment/>
      <protection/>
    </xf>
    <xf numFmtId="189" fontId="0" fillId="0" borderId="20" xfId="25" applyNumberFormat="1" applyFont="1" applyFill="1" applyBorder="1" applyProtection="1">
      <alignment/>
      <protection/>
    </xf>
    <xf numFmtId="189" fontId="0" fillId="2" borderId="5" xfId="25" applyNumberFormat="1" applyFont="1" applyFill="1" applyBorder="1" applyProtection="1">
      <alignment/>
      <protection/>
    </xf>
    <xf numFmtId="176" fontId="0" fillId="2" borderId="15" xfId="16" applyNumberFormat="1" applyFont="1" applyFill="1" applyBorder="1" applyAlignment="1" applyProtection="1">
      <alignment horizontal="distributed"/>
      <protection/>
    </xf>
    <xf numFmtId="176" fontId="0" fillId="2" borderId="20" xfId="16" applyNumberFormat="1" applyFont="1" applyFill="1" applyBorder="1" applyAlignment="1" applyProtection="1">
      <alignment horizontal="distributed"/>
      <protection/>
    </xf>
    <xf numFmtId="176" fontId="0" fillId="2" borderId="16" xfId="16" applyNumberFormat="1" applyFont="1" applyFill="1" applyBorder="1" applyAlignment="1" applyProtection="1">
      <alignment horizontal="distributed"/>
      <protection/>
    </xf>
    <xf numFmtId="0" fontId="0" fillId="0" borderId="61" xfId="16" applyNumberFormat="1" applyFill="1" applyBorder="1" applyAlignment="1">
      <alignment horizontal="left" vertical="center" indent="1"/>
    </xf>
    <xf numFmtId="40" fontId="0" fillId="0" borderId="66" xfId="16" applyNumberFormat="1" applyFont="1" applyBorder="1" applyAlignment="1" applyProtection="1">
      <alignment horizontal="center"/>
      <protection/>
    </xf>
    <xf numFmtId="37" fontId="0" fillId="0" borderId="63" xfId="24" applyFont="1" applyBorder="1" applyAlignment="1" applyProtection="1">
      <alignment horizontal="distributed"/>
      <protection/>
    </xf>
    <xf numFmtId="37" fontId="0" fillId="0" borderId="65" xfId="24" applyFont="1" applyBorder="1" applyAlignment="1" applyProtection="1">
      <alignment horizontal="distributed"/>
      <protection/>
    </xf>
    <xf numFmtId="37" fontId="0" fillId="0" borderId="64" xfId="24" applyFont="1" applyBorder="1" applyAlignment="1" applyProtection="1">
      <alignment horizontal="distributed"/>
      <protection/>
    </xf>
    <xf numFmtId="37" fontId="16" fillId="0" borderId="45" xfId="23" applyFont="1" applyBorder="1" applyAlignment="1" applyProtection="1">
      <alignment horizontal="distributed" vertical="center"/>
      <protection locked="0"/>
    </xf>
    <xf numFmtId="37" fontId="16" fillId="0" borderId="47" xfId="23" applyFont="1" applyBorder="1" applyAlignment="1" applyProtection="1">
      <alignment horizontal="distributed" vertical="center"/>
      <protection locked="0"/>
    </xf>
    <xf numFmtId="37" fontId="16" fillId="0" borderId="48" xfId="23" applyFont="1" applyBorder="1" applyAlignment="1" applyProtection="1">
      <alignment horizontal="distributed" vertical="center"/>
      <protection locked="0"/>
    </xf>
    <xf numFmtId="37" fontId="16" fillId="0" borderId="46" xfId="23" applyFont="1" applyBorder="1" applyAlignment="1" applyProtection="1">
      <alignment horizontal="distributed" vertical="center"/>
      <protection locked="0"/>
    </xf>
    <xf numFmtId="189" fontId="0" fillId="2" borderId="60" xfId="25" applyNumberFormat="1" applyFont="1" applyFill="1" applyBorder="1" applyProtection="1">
      <alignment/>
      <protection/>
    </xf>
    <xf numFmtId="189" fontId="0" fillId="0" borderId="56" xfId="25" applyNumberFormat="1" applyFont="1" applyFill="1" applyBorder="1" applyProtection="1">
      <alignment/>
      <protection/>
    </xf>
    <xf numFmtId="37" fontId="0" fillId="0" borderId="66" xfId="24" applyFont="1" applyBorder="1" applyAlignment="1" applyProtection="1">
      <alignment horizontal="distributed"/>
      <protection/>
    </xf>
    <xf numFmtId="40" fontId="0" fillId="0" borderId="4" xfId="16" applyNumberFormat="1" applyFont="1" applyBorder="1" applyAlignment="1" applyProtection="1">
      <alignment horizontal="center"/>
      <protection/>
    </xf>
    <xf numFmtId="181" fontId="0" fillId="0" borderId="9" xfId="16" applyNumberFormat="1" applyFont="1" applyFill="1" applyBorder="1" applyAlignment="1" quotePrefix="1">
      <alignment horizontal="center" vertical="center"/>
    </xf>
    <xf numFmtId="181" fontId="0" fillId="0" borderId="10" xfId="16" applyNumberFormat="1" applyFont="1" applyFill="1" applyBorder="1" applyAlignment="1" quotePrefix="1">
      <alignment horizontal="center" vertical="center"/>
    </xf>
    <xf numFmtId="181" fontId="0" fillId="2" borderId="11" xfId="16" applyNumberFormat="1" applyFont="1" applyFill="1" applyBorder="1" applyAlignment="1" quotePrefix="1">
      <alignment horizontal="center" vertical="center"/>
    </xf>
    <xf numFmtId="189" fontId="0" fillId="0" borderId="9" xfId="25" applyNumberFormat="1" applyFont="1" applyFill="1" applyBorder="1" applyProtection="1">
      <alignment/>
      <protection/>
    </xf>
    <xf numFmtId="189" fontId="0" fillId="0" borderId="10" xfId="25" applyNumberFormat="1" applyFont="1" applyFill="1" applyBorder="1" applyProtection="1">
      <alignment/>
      <protection/>
    </xf>
    <xf numFmtId="189" fontId="0" fillId="2" borderId="10" xfId="25" applyNumberFormat="1" applyFont="1" applyFill="1" applyBorder="1" applyProtection="1">
      <alignment/>
      <protection/>
    </xf>
    <xf numFmtId="189" fontId="0" fillId="2" borderId="4" xfId="25" applyNumberFormat="1" applyFont="1" applyFill="1" applyBorder="1" applyProtection="1">
      <alignment/>
      <protection/>
    </xf>
    <xf numFmtId="176" fontId="0" fillId="0" borderId="9" xfId="16" applyNumberFormat="1" applyFont="1" applyBorder="1" applyAlignment="1" applyProtection="1">
      <alignment horizontal="distributed"/>
      <protection/>
    </xf>
    <xf numFmtId="176" fontId="0" fillId="0" borderId="10" xfId="16" applyNumberFormat="1" applyFont="1" applyBorder="1" applyAlignment="1" applyProtection="1">
      <alignment horizontal="distributed"/>
      <protection/>
    </xf>
    <xf numFmtId="176" fontId="0" fillId="0" borderId="11" xfId="16" applyNumberFormat="1" applyFont="1" applyBorder="1" applyAlignment="1" applyProtection="1">
      <alignment horizontal="distributed"/>
      <protection/>
    </xf>
    <xf numFmtId="176" fontId="0" fillId="2" borderId="73" xfId="16" applyNumberFormat="1" applyFont="1" applyFill="1" applyBorder="1" applyAlignment="1" applyProtection="1">
      <alignment horizontal="distributed"/>
      <protection/>
    </xf>
    <xf numFmtId="189" fontId="0" fillId="0" borderId="54" xfId="25" applyNumberFormat="1" applyFont="1" applyFill="1" applyBorder="1" applyProtection="1">
      <alignment/>
      <protection/>
    </xf>
    <xf numFmtId="176" fontId="0" fillId="0" borderId="51" xfId="16" applyNumberFormat="1" applyFont="1" applyBorder="1" applyAlignment="1" applyProtection="1">
      <alignment horizontal="distributed"/>
      <protection/>
    </xf>
    <xf numFmtId="189" fontId="0" fillId="2" borderId="63" xfId="25" applyNumberFormat="1" applyFont="1" applyFill="1" applyBorder="1" applyProtection="1">
      <alignment/>
      <protection/>
    </xf>
    <xf numFmtId="189" fontId="0" fillId="0" borderId="65" xfId="25" applyNumberFormat="1" applyFont="1" applyFill="1" applyBorder="1" applyProtection="1">
      <alignment/>
      <protection/>
    </xf>
    <xf numFmtId="189" fontId="0" fillId="2" borderId="65" xfId="25" applyNumberFormat="1" applyFont="1" applyFill="1" applyBorder="1" applyProtection="1">
      <alignment/>
      <protection/>
    </xf>
    <xf numFmtId="189" fontId="0" fillId="2" borderId="66" xfId="25" applyNumberFormat="1" applyFont="1" applyFill="1" applyBorder="1" applyProtection="1">
      <alignment/>
      <protection/>
    </xf>
    <xf numFmtId="176" fontId="0" fillId="0" borderId="63" xfId="16" applyNumberFormat="1" applyFont="1" applyBorder="1" applyAlignment="1" applyProtection="1">
      <alignment horizontal="distributed"/>
      <protection/>
    </xf>
    <xf numFmtId="176" fontId="0" fillId="2" borderId="65" xfId="16" applyNumberFormat="1" applyFont="1" applyFill="1" applyBorder="1" applyAlignment="1" applyProtection="1">
      <alignment horizontal="distributed"/>
      <protection/>
    </xf>
    <xf numFmtId="176" fontId="0" fillId="0" borderId="64" xfId="16" applyNumberFormat="1" applyFont="1" applyBorder="1" applyAlignment="1" applyProtection="1">
      <alignment horizontal="distributed"/>
      <protection/>
    </xf>
    <xf numFmtId="37" fontId="0" fillId="0" borderId="45" xfId="24" applyFont="1" applyBorder="1" applyAlignment="1" applyProtection="1">
      <alignment horizontal="distributed"/>
      <protection/>
    </xf>
    <xf numFmtId="37" fontId="0" fillId="0" borderId="47" xfId="24" applyFont="1" applyBorder="1" applyAlignment="1" applyProtection="1">
      <alignment horizontal="distributed"/>
      <protection/>
    </xf>
    <xf numFmtId="37" fontId="0" fillId="0" borderId="46" xfId="24" applyFont="1" applyBorder="1" applyAlignment="1" applyProtection="1">
      <alignment horizontal="distributed"/>
      <protection/>
    </xf>
    <xf numFmtId="37" fontId="0" fillId="0" borderId="71" xfId="24" applyFont="1" applyBorder="1" applyAlignment="1" applyProtection="1">
      <alignment horizontal="distributed"/>
      <protection/>
    </xf>
    <xf numFmtId="37" fontId="0" fillId="0" borderId="58" xfId="24" applyFont="1" applyBorder="1" applyAlignment="1" applyProtection="1">
      <alignment horizontal="distributed"/>
      <protection/>
    </xf>
    <xf numFmtId="37" fontId="0" fillId="0" borderId="60" xfId="24" applyFont="1" applyBorder="1" applyAlignment="1" applyProtection="1">
      <alignment horizontal="distributed"/>
      <protection/>
    </xf>
    <xf numFmtId="37" fontId="0" fillId="0" borderId="56" xfId="24" applyFont="1" applyBorder="1" applyAlignment="1" applyProtection="1">
      <alignment horizontal="distributed"/>
      <protection/>
    </xf>
    <xf numFmtId="37" fontId="0" fillId="0" borderId="59" xfId="24" applyFont="1" applyBorder="1" applyAlignment="1" applyProtection="1">
      <alignment horizontal="distributed"/>
      <protection/>
    </xf>
    <xf numFmtId="40" fontId="0" fillId="0" borderId="66" xfId="16" applyNumberFormat="1" applyFont="1" applyBorder="1" applyAlignment="1">
      <alignment horizontal="center"/>
    </xf>
    <xf numFmtId="189" fontId="0" fillId="0" borderId="63" xfId="25" applyNumberFormat="1" applyFont="1" applyFill="1" applyBorder="1" applyProtection="1">
      <alignment/>
      <protection/>
    </xf>
    <xf numFmtId="189" fontId="0" fillId="0" borderId="66" xfId="25" applyNumberFormat="1" applyFont="1" applyFill="1" applyBorder="1" applyProtection="1">
      <alignment/>
      <protection/>
    </xf>
    <xf numFmtId="176" fontId="0" fillId="0" borderId="65" xfId="16" applyNumberFormat="1" applyFont="1" applyBorder="1" applyAlignment="1" applyProtection="1">
      <alignment horizontal="distributed"/>
      <protection/>
    </xf>
    <xf numFmtId="176" fontId="0" fillId="2" borderId="58" xfId="16" applyNumberFormat="1" applyFont="1" applyFill="1" applyBorder="1" applyAlignment="1" applyProtection="1">
      <alignment horizontal="distributed"/>
      <protection/>
    </xf>
    <xf numFmtId="176" fontId="0" fillId="2" borderId="60" xfId="16" applyNumberFormat="1" applyFont="1" applyFill="1" applyBorder="1" applyAlignment="1" applyProtection="1">
      <alignment horizontal="distributed"/>
      <protection/>
    </xf>
    <xf numFmtId="176" fontId="0" fillId="0" borderId="59" xfId="16" applyNumberFormat="1" applyFont="1" applyBorder="1" applyAlignment="1">
      <alignment horizontal="distributed"/>
    </xf>
    <xf numFmtId="189" fontId="0" fillId="2" borderId="70" xfId="25" applyNumberFormat="1" applyFont="1" applyFill="1" applyBorder="1" applyProtection="1">
      <alignment/>
      <protection/>
    </xf>
    <xf numFmtId="189" fontId="0" fillId="0" borderId="71" xfId="25" applyNumberFormat="1" applyFont="1" applyFill="1" applyBorder="1" applyProtection="1">
      <alignment/>
      <protection/>
    </xf>
    <xf numFmtId="176" fontId="0" fillId="0" borderId="71" xfId="16" applyNumberFormat="1" applyFont="1" applyBorder="1" applyAlignment="1">
      <alignment horizontal="distributed"/>
    </xf>
    <xf numFmtId="176" fontId="0" fillId="2" borderId="59" xfId="16" applyNumberFormat="1" applyFont="1" applyFill="1" applyBorder="1" applyAlignment="1" applyProtection="1">
      <alignment horizontal="distributed"/>
      <protection/>
    </xf>
    <xf numFmtId="181" fontId="0" fillId="2" borderId="65" xfId="16" applyNumberFormat="1" applyFont="1" applyFill="1" applyBorder="1" applyAlignment="1" quotePrefix="1">
      <alignment horizontal="center" vertical="center"/>
    </xf>
    <xf numFmtId="176" fontId="0" fillId="2" borderId="63" xfId="16" applyNumberFormat="1" applyFont="1" applyFill="1" applyBorder="1" applyAlignment="1" applyProtection="1">
      <alignment horizontal="distributed"/>
      <protection/>
    </xf>
    <xf numFmtId="176" fontId="0" fillId="2" borderId="64" xfId="16" applyNumberFormat="1" applyFont="1" applyFill="1" applyBorder="1" applyAlignment="1" applyProtection="1">
      <alignment horizontal="distributed"/>
      <protection/>
    </xf>
    <xf numFmtId="38" fontId="6" fillId="0" borderId="0" xfId="16" applyFont="1" applyAlignment="1">
      <alignment horizontal="right" vertical="center"/>
    </xf>
    <xf numFmtId="38" fontId="0" fillId="0" borderId="0" xfId="16" applyFill="1" applyAlignment="1">
      <alignment horizontal="right" vertical="center"/>
    </xf>
    <xf numFmtId="178" fontId="0" fillId="0" borderId="0" xfId="16" applyNumberFormat="1" applyFill="1" applyBorder="1" applyAlignment="1">
      <alignment horizontal="right" vertical="center"/>
    </xf>
    <xf numFmtId="38" fontId="12" fillId="0" borderId="0" xfId="16" applyFont="1" applyFill="1" applyBorder="1" applyAlignment="1">
      <alignment horizontal="right" vertical="center"/>
    </xf>
    <xf numFmtId="38" fontId="12" fillId="0" borderId="0" xfId="16" applyFont="1" applyFill="1" applyBorder="1" applyAlignment="1">
      <alignment horizontal="right" vertical="center"/>
    </xf>
    <xf numFmtId="186" fontId="12" fillId="0" borderId="0" xfId="27" applyNumberFormat="1" applyFont="1" applyFill="1" applyBorder="1" applyAlignment="1">
      <alignment horizontal="right" vertical="center"/>
      <protection/>
    </xf>
    <xf numFmtId="38" fontId="9" fillId="0" borderId="0" xfId="16" applyFont="1" applyFill="1" applyAlignment="1">
      <alignment horizontal="right" vertical="center"/>
    </xf>
    <xf numFmtId="178" fontId="9" fillId="0" borderId="0" xfId="16" applyNumberFormat="1" applyFont="1" applyFill="1" applyAlignment="1">
      <alignment horizontal="right" vertical="center"/>
    </xf>
    <xf numFmtId="178" fontId="0" fillId="0" borderId="7" xfId="16" applyNumberFormat="1" applyFont="1" applyBorder="1" applyAlignment="1">
      <alignment vertical="center"/>
    </xf>
    <xf numFmtId="178" fontId="0" fillId="0" borderId="6" xfId="16" applyNumberFormat="1" applyFont="1" applyFill="1" applyBorder="1" applyAlignment="1">
      <alignment horizontal="center" vertical="center" wrapText="1"/>
    </xf>
    <xf numFmtId="38" fontId="9" fillId="0" borderId="79" xfId="16" applyFont="1" applyFill="1" applyBorder="1" applyAlignment="1">
      <alignment horizontal="right" vertical="top" wrapText="1"/>
    </xf>
    <xf numFmtId="178" fontId="9" fillId="0" borderId="111" xfId="16" applyNumberFormat="1" applyFont="1" applyFill="1" applyBorder="1" applyAlignment="1">
      <alignment horizontal="right" vertical="top" wrapText="1"/>
    </xf>
    <xf numFmtId="38" fontId="0" fillId="0" borderId="24" xfId="16" applyFill="1" applyBorder="1" applyAlignment="1">
      <alignment horizontal="right" vertical="center"/>
    </xf>
    <xf numFmtId="176" fontId="0" fillId="0" borderId="25" xfId="16" applyNumberFormat="1" applyFill="1" applyBorder="1" applyAlignment="1">
      <alignment horizontal="right" vertical="center"/>
    </xf>
    <xf numFmtId="38" fontId="0" fillId="0" borderId="121" xfId="16" applyFill="1" applyBorder="1" applyAlignment="1">
      <alignment horizontal="right" vertical="center"/>
    </xf>
    <xf numFmtId="176" fontId="0" fillId="0" borderId="122" xfId="16" applyNumberFormat="1" applyFill="1" applyBorder="1" applyAlignment="1">
      <alignment horizontal="right" vertical="center"/>
    </xf>
    <xf numFmtId="38" fontId="0" fillId="0" borderId="22" xfId="16" applyFill="1" applyBorder="1" applyAlignment="1">
      <alignment horizontal="right" vertical="center"/>
    </xf>
    <xf numFmtId="180" fontId="0" fillId="0" borderId="22" xfId="16" applyNumberFormat="1" applyFill="1" applyBorder="1" applyAlignment="1">
      <alignment horizontal="right" vertical="center"/>
    </xf>
    <xf numFmtId="176" fontId="0" fillId="0" borderId="122" xfId="16" applyNumberFormat="1" applyFont="1" applyFill="1" applyBorder="1" applyAlignment="1">
      <alignment horizontal="right" vertical="center"/>
    </xf>
    <xf numFmtId="38" fontId="0" fillId="0" borderId="70" xfId="16" applyFont="1" applyFill="1" applyBorder="1" applyAlignment="1" quotePrefix="1">
      <alignment horizontal="right" vertical="center"/>
    </xf>
    <xf numFmtId="38" fontId="0" fillId="0" borderId="103" xfId="16" applyFont="1" applyFill="1" applyBorder="1" applyAlignment="1" quotePrefix="1">
      <alignment horizontal="right" vertical="center"/>
    </xf>
    <xf numFmtId="38" fontId="0" fillId="0" borderId="35" xfId="16" applyFont="1" applyFill="1" applyBorder="1" applyAlignment="1" quotePrefix="1">
      <alignment horizontal="right" vertical="center"/>
    </xf>
    <xf numFmtId="179" fontId="0" fillId="2" borderId="71" xfId="16" applyNumberFormat="1" applyFont="1" applyFill="1" applyBorder="1" applyAlignment="1">
      <alignment vertical="center"/>
    </xf>
    <xf numFmtId="176" fontId="0" fillId="0" borderId="123" xfId="16" applyNumberFormat="1" applyFont="1" applyFill="1" applyBorder="1" applyAlignment="1">
      <alignment horizontal="right" vertical="center"/>
    </xf>
    <xf numFmtId="179" fontId="0" fillId="0" borderId="71" xfId="16" applyNumberFormat="1" applyFont="1" applyFill="1" applyBorder="1" applyAlignment="1">
      <alignment vertical="center"/>
    </xf>
    <xf numFmtId="38" fontId="0" fillId="0" borderId="45" xfId="16" applyFont="1" applyFill="1" applyBorder="1" applyAlignment="1" quotePrefix="1">
      <alignment horizontal="right" vertical="center"/>
    </xf>
    <xf numFmtId="38" fontId="0" fillId="0" borderId="91" xfId="16" applyFont="1" applyFill="1" applyBorder="1" applyAlignment="1" quotePrefix="1">
      <alignment horizontal="right" vertical="center"/>
    </xf>
    <xf numFmtId="38" fontId="0" fillId="0" borderId="43" xfId="16" applyFont="1" applyFill="1" applyBorder="1" applyAlignment="1" quotePrefix="1">
      <alignment horizontal="right" vertical="center"/>
    </xf>
    <xf numFmtId="181" fontId="0" fillId="0" borderId="43" xfId="16" applyNumberFormat="1" applyFont="1" applyFill="1" applyBorder="1" applyAlignment="1" quotePrefix="1">
      <alignment horizontal="right" vertical="center"/>
    </xf>
    <xf numFmtId="176" fontId="0" fillId="0" borderId="124" xfId="16" applyNumberFormat="1" applyFont="1" applyFill="1" applyBorder="1" applyAlignment="1">
      <alignment horizontal="right" vertical="center"/>
    </xf>
    <xf numFmtId="181" fontId="0" fillId="2" borderId="43" xfId="16" applyNumberFormat="1" applyFont="1" applyFill="1" applyBorder="1" applyAlignment="1" quotePrefix="1">
      <alignment horizontal="right" vertical="center"/>
    </xf>
    <xf numFmtId="38" fontId="0" fillId="0" borderId="51" xfId="16" applyFont="1" applyFill="1" applyBorder="1" applyAlignment="1" quotePrefix="1">
      <alignment horizontal="right" vertical="center"/>
    </xf>
    <xf numFmtId="38" fontId="0" fillId="0" borderId="95" xfId="16" applyFont="1" applyFill="1" applyBorder="1" applyAlignment="1" quotePrefix="1">
      <alignment horizontal="right" vertical="center"/>
    </xf>
    <xf numFmtId="38" fontId="0" fillId="0" borderId="49" xfId="16" applyFont="1" applyFill="1" applyBorder="1" applyAlignment="1" quotePrefix="1">
      <alignment horizontal="right" vertical="center"/>
    </xf>
    <xf numFmtId="181" fontId="0" fillId="2" borderId="49" xfId="16" applyNumberFormat="1" applyFont="1" applyFill="1" applyBorder="1" applyAlignment="1" quotePrefix="1">
      <alignment horizontal="right" vertical="center"/>
    </xf>
    <xf numFmtId="176" fontId="0" fillId="0" borderId="125" xfId="16" applyNumberFormat="1" applyFont="1" applyFill="1" applyBorder="1" applyAlignment="1">
      <alignment horizontal="right" vertical="center"/>
    </xf>
    <xf numFmtId="181" fontId="0" fillId="0" borderId="49" xfId="16" applyNumberFormat="1" applyFont="1" applyFill="1" applyBorder="1" applyAlignment="1" quotePrefix="1">
      <alignment horizontal="right" vertical="center"/>
    </xf>
    <xf numFmtId="38" fontId="0" fillId="0" borderId="58" xfId="16" applyFont="1" applyFill="1" applyBorder="1" applyAlignment="1" quotePrefix="1">
      <alignment horizontal="right" vertical="center"/>
    </xf>
    <xf numFmtId="38" fontId="0" fillId="0" borderId="99" xfId="16" applyFont="1" applyFill="1" applyBorder="1" applyAlignment="1" quotePrefix="1">
      <alignment horizontal="right" vertical="center"/>
    </xf>
    <xf numFmtId="38" fontId="0" fillId="0" borderId="55" xfId="16" applyFont="1" applyFill="1" applyBorder="1" applyAlignment="1" quotePrefix="1">
      <alignment horizontal="right" vertical="center"/>
    </xf>
    <xf numFmtId="181" fontId="0" fillId="0" borderId="55" xfId="16" applyNumberFormat="1" applyFont="1" applyFill="1" applyBorder="1" applyAlignment="1" quotePrefix="1">
      <alignment horizontal="right" vertical="center"/>
    </xf>
    <xf numFmtId="176" fontId="0" fillId="0" borderId="126" xfId="16" applyNumberFormat="1" applyFont="1" applyFill="1" applyBorder="1" applyAlignment="1">
      <alignment horizontal="right" vertical="center"/>
    </xf>
    <xf numFmtId="38" fontId="0" fillId="0" borderId="70" xfId="16" applyFont="1" applyFill="1" applyBorder="1" applyAlignment="1">
      <alignment horizontal="right" vertical="center"/>
    </xf>
    <xf numFmtId="38" fontId="0" fillId="0" borderId="103" xfId="16" applyFont="1" applyFill="1" applyBorder="1" applyAlignment="1">
      <alignment horizontal="right" vertical="center"/>
    </xf>
    <xf numFmtId="38" fontId="0" fillId="0" borderId="35" xfId="16" applyFont="1" applyFill="1" applyBorder="1" applyAlignment="1">
      <alignment horizontal="right" vertical="center"/>
    </xf>
    <xf numFmtId="181" fontId="0" fillId="0" borderId="35" xfId="16" applyNumberFormat="1" applyFont="1" applyFill="1" applyBorder="1" applyAlignment="1">
      <alignment horizontal="right" vertical="center"/>
    </xf>
    <xf numFmtId="38" fontId="0" fillId="0" borderId="15" xfId="16" applyFont="1" applyFill="1" applyBorder="1" applyAlignment="1" quotePrefix="1">
      <alignment horizontal="right" vertical="center"/>
    </xf>
    <xf numFmtId="38" fontId="0" fillId="0" borderId="127" xfId="16" applyFont="1" applyFill="1" applyBorder="1" applyAlignment="1" quotePrefix="1">
      <alignment horizontal="right" vertical="center"/>
    </xf>
    <xf numFmtId="38" fontId="0" fillId="0" borderId="2" xfId="16" applyFont="1" applyFill="1" applyBorder="1" applyAlignment="1" quotePrefix="1">
      <alignment horizontal="right" vertical="center"/>
    </xf>
    <xf numFmtId="176" fontId="0" fillId="0" borderId="128" xfId="16" applyNumberFormat="1" applyFont="1" applyFill="1" applyBorder="1" applyAlignment="1">
      <alignment horizontal="right" vertical="center"/>
    </xf>
    <xf numFmtId="38" fontId="0" fillId="0" borderId="63" xfId="16" applyFont="1" applyFill="1" applyBorder="1" applyAlignment="1" quotePrefix="1">
      <alignment horizontal="right" vertical="center"/>
    </xf>
    <xf numFmtId="38" fontId="0" fillId="0" borderId="87" xfId="16" applyFont="1" applyFill="1" applyBorder="1" applyAlignment="1" quotePrefix="1">
      <alignment horizontal="right" vertical="center"/>
    </xf>
    <xf numFmtId="38" fontId="0" fillId="0" borderId="61" xfId="16" applyFont="1" applyFill="1" applyBorder="1" applyAlignment="1" quotePrefix="1">
      <alignment horizontal="right" vertical="center"/>
    </xf>
    <xf numFmtId="181" fontId="0" fillId="2" borderId="35" xfId="16" applyNumberFormat="1" applyFont="1" applyFill="1" applyBorder="1" applyAlignment="1" quotePrefix="1">
      <alignment horizontal="right" vertical="center"/>
    </xf>
    <xf numFmtId="38" fontId="0" fillId="0" borderId="91" xfId="16" applyFont="1" applyFill="1" applyBorder="1" applyAlignment="1">
      <alignment horizontal="right" vertical="center"/>
    </xf>
    <xf numFmtId="181" fontId="0" fillId="0" borderId="43" xfId="16" applyNumberFormat="1" applyFont="1" applyFill="1" applyBorder="1" applyAlignment="1">
      <alignment horizontal="right" vertical="center"/>
    </xf>
    <xf numFmtId="181" fontId="0" fillId="0" borderId="35" xfId="16" applyNumberFormat="1" applyFont="1" applyFill="1" applyBorder="1" applyAlignment="1" quotePrefix="1">
      <alignment horizontal="right" vertical="center"/>
    </xf>
    <xf numFmtId="49" fontId="13" fillId="0" borderId="101" xfId="29" applyNumberFormat="1" applyFont="1" applyBorder="1" applyAlignment="1">
      <alignment/>
      <protection/>
    </xf>
    <xf numFmtId="38" fontId="0" fillId="0" borderId="9" xfId="16" applyFont="1" applyFill="1" applyBorder="1" applyAlignment="1" quotePrefix="1">
      <alignment horizontal="right" vertical="center"/>
    </xf>
    <xf numFmtId="38" fontId="0" fillId="0" borderId="108" xfId="16" applyFont="1" applyFill="1" applyBorder="1" applyAlignment="1" quotePrefix="1">
      <alignment horizontal="right" vertical="center"/>
    </xf>
    <xf numFmtId="38" fontId="0" fillId="0" borderId="6" xfId="16" applyFont="1" applyFill="1" applyBorder="1" applyAlignment="1" quotePrefix="1">
      <alignment horizontal="right" vertical="center"/>
    </xf>
    <xf numFmtId="181" fontId="0" fillId="0" borderId="6" xfId="16" applyNumberFormat="1" applyFont="1" applyFill="1" applyBorder="1" applyAlignment="1" quotePrefix="1">
      <alignment horizontal="right" vertical="center"/>
    </xf>
    <xf numFmtId="176" fontId="0" fillId="0" borderId="129" xfId="16" applyNumberFormat="1" applyFont="1" applyFill="1" applyBorder="1" applyAlignment="1">
      <alignment horizontal="right" vertical="center"/>
    </xf>
    <xf numFmtId="0" fontId="0" fillId="0" borderId="3" xfId="31" applyBorder="1">
      <alignment/>
      <protection/>
    </xf>
    <xf numFmtId="49" fontId="13" fillId="0" borderId="109" xfId="29" applyNumberFormat="1" applyFont="1" applyFill="1" applyBorder="1" applyAlignment="1">
      <alignment/>
      <protection/>
    </xf>
    <xf numFmtId="181" fontId="0" fillId="2" borderId="61" xfId="16" applyNumberFormat="1" applyFont="1" applyFill="1" applyBorder="1" applyAlignment="1" quotePrefix="1">
      <alignment horizontal="right" vertical="center"/>
    </xf>
    <xf numFmtId="176" fontId="0" fillId="0" borderId="130" xfId="16" applyNumberFormat="1" applyFont="1" applyFill="1" applyBorder="1" applyAlignment="1">
      <alignment horizontal="right" vertical="center"/>
    </xf>
    <xf numFmtId="0" fontId="13" fillId="0" borderId="109" xfId="31" applyFont="1" applyBorder="1">
      <alignment/>
      <protection/>
    </xf>
    <xf numFmtId="178" fontId="0" fillId="0" borderId="0" xfId="16" applyNumberFormat="1" applyFill="1" applyAlignment="1">
      <alignment horizontal="right" vertical="center"/>
    </xf>
    <xf numFmtId="178" fontId="0" fillId="0" borderId="0" xfId="16" applyNumberFormat="1" applyFont="1" applyFill="1" applyAlignment="1">
      <alignment vertical="center"/>
    </xf>
    <xf numFmtId="0" fontId="0" fillId="0" borderId="0" xfId="30" applyFont="1">
      <alignment/>
      <protection/>
    </xf>
    <xf numFmtId="0" fontId="7" fillId="0" borderId="0" xfId="30" applyFont="1">
      <alignment/>
      <protection/>
    </xf>
    <xf numFmtId="187" fontId="0" fillId="0" borderId="0" xfId="30" applyNumberFormat="1" applyFont="1">
      <alignment/>
      <protection/>
    </xf>
    <xf numFmtId="0" fontId="0" fillId="0" borderId="0" xfId="30" applyFont="1" applyAlignment="1">
      <alignment vertical="top"/>
      <protection/>
    </xf>
    <xf numFmtId="190" fontId="19" fillId="0" borderId="131" xfId="30" applyNumberFormat="1" applyFont="1" applyFill="1" applyBorder="1" applyAlignment="1">
      <alignment horizontal="center" vertical="top"/>
      <protection/>
    </xf>
    <xf numFmtId="183" fontId="19" fillId="0" borderId="132" xfId="30" applyNumberFormat="1" applyFont="1" applyFill="1" applyBorder="1" applyAlignment="1">
      <alignment horizontal="center" vertical="top" wrapText="1"/>
      <protection/>
    </xf>
    <xf numFmtId="0" fontId="0" fillId="0" borderId="133" xfId="30" applyFont="1" applyFill="1" applyBorder="1" applyAlignment="1">
      <alignment horizontal="center" vertical="top" wrapText="1"/>
      <protection/>
    </xf>
    <xf numFmtId="0" fontId="0" fillId="0" borderId="134" xfId="30" applyFont="1" applyFill="1" applyBorder="1" applyAlignment="1">
      <alignment horizontal="center" vertical="top" wrapText="1"/>
      <protection/>
    </xf>
    <xf numFmtId="183" fontId="19" fillId="0" borderId="135" xfId="30" applyNumberFormat="1" applyFont="1" applyFill="1" applyAlignment="1">
      <alignment horizontal="center" vertical="top" wrapText="1"/>
      <protection/>
    </xf>
    <xf numFmtId="0" fontId="0" fillId="0" borderId="0" xfId="30" applyFont="1" applyFill="1" applyAlignment="1">
      <alignment horizontal="center" vertical="top" wrapText="1"/>
      <protection/>
    </xf>
    <xf numFmtId="0" fontId="0" fillId="0" borderId="136" xfId="30" applyFont="1" applyFill="1" applyBorder="1" applyAlignment="1">
      <alignment horizontal="center" vertical="top" wrapText="1"/>
      <protection/>
    </xf>
    <xf numFmtId="191" fontId="19" fillId="0" borderId="135" xfId="30" applyNumberFormat="1" applyFont="1" applyFill="1" applyBorder="1" applyAlignment="1">
      <alignment horizontal="center" vertical="top" wrapText="1"/>
      <protection/>
    </xf>
    <xf numFmtId="192" fontId="19" fillId="0" borderId="137" xfId="30" applyNumberFormat="1" applyFont="1" applyFill="1" applyBorder="1" applyAlignment="1">
      <alignment horizontal="center" vertical="top"/>
      <protection/>
    </xf>
    <xf numFmtId="38" fontId="19" fillId="0" borderId="136" xfId="16" applyFont="1" applyFill="1" applyBorder="1" applyAlignment="1">
      <alignment horizontal="center" vertical="top"/>
    </xf>
    <xf numFmtId="38" fontId="19" fillId="0" borderId="132" xfId="16" applyFont="1" applyFill="1" applyBorder="1" applyAlignment="1">
      <alignment horizontal="center" vertical="top" wrapText="1"/>
    </xf>
    <xf numFmtId="38" fontId="0" fillId="0" borderId="133" xfId="16" applyFont="1" applyFill="1" applyBorder="1" applyAlignment="1">
      <alignment horizontal="center" vertical="top" wrapText="1"/>
    </xf>
    <xf numFmtId="38" fontId="0" fillId="0" borderId="134" xfId="16" applyFont="1" applyFill="1" applyBorder="1" applyAlignment="1">
      <alignment horizontal="center" vertical="top" wrapText="1"/>
    </xf>
    <xf numFmtId="38" fontId="19" fillId="0" borderId="135" xfId="16" applyFont="1" applyFill="1" applyAlignment="1">
      <alignment horizontal="center" vertical="top" wrapText="1"/>
    </xf>
    <xf numFmtId="38" fontId="0" fillId="0" borderId="0" xfId="16" applyFont="1" applyFill="1" applyAlignment="1">
      <alignment horizontal="center" vertical="top" wrapText="1"/>
    </xf>
    <xf numFmtId="38" fontId="0" fillId="0" borderId="136" xfId="16" applyFont="1" applyFill="1" applyBorder="1" applyAlignment="1">
      <alignment horizontal="center" vertical="top" wrapText="1"/>
    </xf>
    <xf numFmtId="38" fontId="19" fillId="0" borderId="135" xfId="16" applyFont="1" applyFill="1" applyBorder="1" applyAlignment="1">
      <alignment horizontal="center" vertical="top" wrapText="1"/>
    </xf>
    <xf numFmtId="38" fontId="19" fillId="0" borderId="137" xfId="16" applyFont="1" applyFill="1" applyBorder="1" applyAlignment="1">
      <alignment horizontal="center" vertical="top"/>
    </xf>
    <xf numFmtId="49" fontId="19" fillId="0" borderId="0" xfId="30" applyNumberFormat="1" applyFont="1" applyAlignment="1">
      <alignment vertical="top"/>
      <protection/>
    </xf>
    <xf numFmtId="178" fontId="0" fillId="0" borderId="0" xfId="16" applyNumberFormat="1" applyFont="1" applyAlignment="1">
      <alignment horizontal="center" vertical="center" wrapText="1"/>
    </xf>
    <xf numFmtId="178" fontId="0" fillId="0" borderId="7" xfId="16" applyNumberFormat="1" applyFont="1" applyFill="1" applyBorder="1" applyAlignment="1">
      <alignment horizontal="center" vertical="center" wrapText="1"/>
    </xf>
    <xf numFmtId="49" fontId="19" fillId="0" borderId="0" xfId="30" applyNumberFormat="1" applyFont="1" applyAlignment="1">
      <alignment vertical="center"/>
      <protection/>
    </xf>
    <xf numFmtId="178" fontId="0" fillId="0" borderId="0" xfId="16" applyNumberFormat="1" applyFont="1" applyBorder="1" applyAlignment="1">
      <alignment horizontal="right" vertical="top" wrapText="1"/>
    </xf>
    <xf numFmtId="178" fontId="0" fillId="0" borderId="7" xfId="16" applyNumberFormat="1" applyFont="1" applyFill="1" applyBorder="1" applyAlignment="1">
      <alignment horizontal="right" vertical="top" wrapText="1"/>
    </xf>
    <xf numFmtId="190" fontId="20" fillId="0" borderId="138" xfId="30" applyNumberFormat="1" applyFont="1" applyFill="1" applyBorder="1" applyAlignment="1">
      <alignment horizontal="right" vertical="center"/>
      <protection/>
    </xf>
    <xf numFmtId="190" fontId="20" fillId="0" borderId="79" xfId="30" applyNumberFormat="1" applyFont="1" applyFill="1" applyBorder="1" applyAlignment="1">
      <alignment horizontal="right" vertical="center"/>
      <protection/>
    </xf>
    <xf numFmtId="190" fontId="20" fillId="0" borderId="139" xfId="30" applyNumberFormat="1" applyFont="1" applyFill="1" applyBorder="1" applyAlignment="1">
      <alignment horizontal="right" vertical="center"/>
      <protection/>
    </xf>
    <xf numFmtId="38" fontId="20" fillId="0" borderId="138" xfId="16" applyFont="1" applyFill="1" applyBorder="1" applyAlignment="1">
      <alignment horizontal="right" vertical="center"/>
    </xf>
    <xf numFmtId="38" fontId="20" fillId="0" borderId="79" xfId="16" applyFont="1" applyFill="1" applyBorder="1" applyAlignment="1">
      <alignment horizontal="right" vertical="center"/>
    </xf>
    <xf numFmtId="38" fontId="20" fillId="0" borderId="139" xfId="16" applyFont="1" applyFill="1" applyBorder="1" applyAlignment="1">
      <alignment horizontal="right" vertical="center"/>
    </xf>
    <xf numFmtId="0" fontId="0" fillId="0" borderId="0" xfId="31" applyFont="1">
      <alignment/>
      <protection/>
    </xf>
    <xf numFmtId="187" fontId="0" fillId="0" borderId="0" xfId="30" applyNumberFormat="1" applyFont="1" applyBorder="1">
      <alignment/>
      <protection/>
    </xf>
    <xf numFmtId="187" fontId="0" fillId="0" borderId="83" xfId="30" applyNumberFormat="1" applyFont="1" applyBorder="1">
      <alignment/>
      <protection/>
    </xf>
    <xf numFmtId="187" fontId="0" fillId="0" borderId="140" xfId="30" applyNumberFormat="1" applyFont="1" applyBorder="1">
      <alignment/>
      <protection/>
    </xf>
    <xf numFmtId="187" fontId="0" fillId="0" borderId="30" xfId="30" applyNumberFormat="1" applyFont="1" applyBorder="1">
      <alignment/>
      <protection/>
    </xf>
    <xf numFmtId="187" fontId="0" fillId="0" borderId="29" xfId="30" applyNumberFormat="1" applyFont="1" applyBorder="1">
      <alignment/>
      <protection/>
    </xf>
    <xf numFmtId="187" fontId="0" fillId="0" borderId="120" xfId="30" applyNumberFormat="1" applyFont="1" applyBorder="1">
      <alignment/>
      <protection/>
    </xf>
    <xf numFmtId="38" fontId="0" fillId="0" borderId="0" xfId="16" applyFont="1" applyFill="1" applyBorder="1" applyAlignment="1">
      <alignment/>
    </xf>
    <xf numFmtId="38" fontId="0" fillId="0" borderId="83" xfId="16" applyFont="1" applyFill="1" applyBorder="1" applyAlignment="1">
      <alignment/>
    </xf>
    <xf numFmtId="38" fontId="0" fillId="0" borderId="140" xfId="16" applyFont="1" applyFill="1" applyBorder="1" applyAlignment="1">
      <alignment/>
    </xf>
    <xf numFmtId="38" fontId="0" fillId="0" borderId="30" xfId="16" applyFont="1" applyFill="1" applyBorder="1" applyAlignment="1">
      <alignment/>
    </xf>
    <xf numFmtId="38" fontId="0" fillId="0" borderId="29" xfId="16" applyFont="1" applyFill="1" applyBorder="1" applyAlignment="1">
      <alignment/>
    </xf>
    <xf numFmtId="38" fontId="0" fillId="0" borderId="120" xfId="16" applyFont="1" applyFill="1" applyBorder="1" applyAlignment="1">
      <alignment/>
    </xf>
    <xf numFmtId="193" fontId="0" fillId="0" borderId="62" xfId="31" applyNumberFormat="1" applyFont="1" applyBorder="1" applyAlignment="1">
      <alignment horizontal="center" vertical="center"/>
      <protection/>
    </xf>
    <xf numFmtId="0" fontId="0" fillId="0" borderId="62" xfId="31" applyFont="1" applyBorder="1">
      <alignment/>
      <protection/>
    </xf>
    <xf numFmtId="49" fontId="0" fillId="0" borderId="62" xfId="30" applyNumberFormat="1" applyFont="1" applyFill="1" applyBorder="1" applyAlignment="1">
      <alignment horizontal="left" vertical="center"/>
      <protection/>
    </xf>
    <xf numFmtId="187" fontId="0" fillId="0" borderId="62" xfId="30" applyNumberFormat="1" applyFont="1" applyBorder="1">
      <alignment/>
      <protection/>
    </xf>
    <xf numFmtId="187" fontId="0" fillId="0" borderId="87" xfId="30" applyNumberFormat="1" applyFont="1" applyBorder="1">
      <alignment/>
      <protection/>
    </xf>
    <xf numFmtId="187" fontId="0" fillId="0" borderId="141" xfId="30" applyNumberFormat="1" applyFont="1" applyBorder="1">
      <alignment/>
      <protection/>
    </xf>
    <xf numFmtId="187" fontId="0" fillId="0" borderId="64" xfId="30" applyNumberFormat="1" applyFont="1" applyBorder="1">
      <alignment/>
      <protection/>
    </xf>
    <xf numFmtId="187" fontId="0" fillId="2" borderId="87" xfId="30" applyNumberFormat="1" applyFont="1" applyFill="1" applyBorder="1">
      <alignment/>
      <protection/>
    </xf>
    <xf numFmtId="187" fontId="0" fillId="2" borderId="64" xfId="30" applyNumberFormat="1" applyFont="1" applyFill="1" applyBorder="1">
      <alignment/>
      <protection/>
    </xf>
    <xf numFmtId="194" fontId="19" fillId="0" borderId="141" xfId="30" applyNumberFormat="1" applyFont="1" applyFill="1" applyBorder="1" applyAlignment="1">
      <alignment horizontal="right" vertical="center"/>
      <protection/>
    </xf>
    <xf numFmtId="187" fontId="0" fillId="2" borderId="65" xfId="30" applyNumberFormat="1" applyFont="1" applyFill="1" applyBorder="1">
      <alignment/>
      <protection/>
    </xf>
    <xf numFmtId="187" fontId="0" fillId="0" borderId="66" xfId="30" applyNumberFormat="1" applyFont="1" applyBorder="1">
      <alignment/>
      <protection/>
    </xf>
    <xf numFmtId="38" fontId="0" fillId="0" borderId="62" xfId="16" applyFont="1" applyFill="1" applyBorder="1" applyAlignment="1">
      <alignment/>
    </xf>
    <xf numFmtId="38" fontId="0" fillId="0" borderId="87" xfId="16" applyFont="1" applyFill="1" applyBorder="1" applyAlignment="1">
      <alignment/>
    </xf>
    <xf numFmtId="38" fontId="0" fillId="0" borderId="141" xfId="16" applyFont="1" applyFill="1" applyBorder="1" applyAlignment="1">
      <alignment/>
    </xf>
    <xf numFmtId="38" fontId="0" fillId="0" borderId="64" xfId="16" applyFont="1" applyFill="1" applyBorder="1" applyAlignment="1">
      <alignment/>
    </xf>
    <xf numFmtId="38" fontId="19" fillId="0" borderId="141" xfId="16" applyFont="1" applyFill="1" applyBorder="1" applyAlignment="1">
      <alignment horizontal="right" vertical="center"/>
    </xf>
    <xf numFmtId="38" fontId="0" fillId="0" borderId="65" xfId="16" applyFont="1" applyFill="1" applyBorder="1" applyAlignment="1">
      <alignment/>
    </xf>
    <xf numFmtId="38" fontId="0" fillId="0" borderId="66" xfId="16" applyFont="1" applyFill="1" applyBorder="1" applyAlignment="1">
      <alignment/>
    </xf>
    <xf numFmtId="193" fontId="0" fillId="0" borderId="44" xfId="31" applyNumberFormat="1" applyFont="1" applyBorder="1" applyAlignment="1">
      <alignment horizontal="center" vertical="center"/>
      <protection/>
    </xf>
    <xf numFmtId="0" fontId="0" fillId="0" borderId="44" xfId="31" applyFont="1" applyBorder="1">
      <alignment/>
      <protection/>
    </xf>
    <xf numFmtId="49" fontId="0" fillId="0" borderId="44" xfId="30" applyNumberFormat="1" applyFont="1" applyFill="1" applyBorder="1" applyAlignment="1">
      <alignment horizontal="left" vertical="center"/>
      <protection/>
    </xf>
    <xf numFmtId="187" fontId="0" fillId="0" borderId="44" xfId="30" applyNumberFormat="1" applyFont="1" applyBorder="1">
      <alignment/>
      <protection/>
    </xf>
    <xf numFmtId="187" fontId="0" fillId="2" borderId="91" xfId="30" applyNumberFormat="1" applyFont="1" applyFill="1" applyBorder="1">
      <alignment/>
      <protection/>
    </xf>
    <xf numFmtId="187" fontId="0" fillId="0" borderId="142" xfId="30" applyNumberFormat="1" applyFont="1" applyBorder="1">
      <alignment/>
      <protection/>
    </xf>
    <xf numFmtId="187" fontId="0" fillId="2" borderId="46" xfId="30" applyNumberFormat="1" applyFont="1" applyFill="1" applyBorder="1">
      <alignment/>
      <protection/>
    </xf>
    <xf numFmtId="187" fontId="0" fillId="0" borderId="91" xfId="30" applyNumberFormat="1" applyFont="1" applyBorder="1">
      <alignment/>
      <protection/>
    </xf>
    <xf numFmtId="187" fontId="0" fillId="0" borderId="46" xfId="30" applyNumberFormat="1" applyFont="1" applyBorder="1">
      <alignment/>
      <protection/>
    </xf>
    <xf numFmtId="194" fontId="19" fillId="0" borderId="142" xfId="30" applyNumberFormat="1" applyFont="1" applyFill="1" applyBorder="1" applyAlignment="1">
      <alignment horizontal="right" vertical="center"/>
      <protection/>
    </xf>
    <xf numFmtId="187" fontId="0" fillId="0" borderId="47" xfId="30" applyNumberFormat="1" applyFont="1" applyBorder="1">
      <alignment/>
      <protection/>
    </xf>
    <xf numFmtId="187" fontId="0" fillId="0" borderId="48" xfId="30" applyNumberFormat="1" applyFont="1" applyBorder="1">
      <alignment/>
      <protection/>
    </xf>
    <xf numFmtId="38" fontId="0" fillId="0" borderId="44" xfId="16" applyFont="1" applyFill="1" applyBorder="1" applyAlignment="1">
      <alignment/>
    </xf>
    <xf numFmtId="38" fontId="0" fillId="0" borderId="91" xfId="16" applyFont="1" applyFill="1" applyBorder="1" applyAlignment="1">
      <alignment/>
    </xf>
    <xf numFmtId="38" fontId="0" fillId="0" borderId="142" xfId="16" applyFont="1" applyFill="1" applyBorder="1" applyAlignment="1">
      <alignment/>
    </xf>
    <xf numFmtId="38" fontId="0" fillId="0" borderId="46" xfId="16" applyFont="1" applyFill="1" applyBorder="1" applyAlignment="1">
      <alignment/>
    </xf>
    <xf numFmtId="38" fontId="19" fillId="0" borderId="142" xfId="16" applyFont="1" applyFill="1" applyBorder="1" applyAlignment="1">
      <alignment horizontal="right" vertical="center"/>
    </xf>
    <xf numFmtId="38" fontId="0" fillId="0" borderId="47" xfId="16" applyFont="1" applyFill="1" applyBorder="1" applyAlignment="1">
      <alignment/>
    </xf>
    <xf numFmtId="38" fontId="0" fillId="0" borderId="48" xfId="16" applyFont="1" applyFill="1" applyBorder="1" applyAlignment="1">
      <alignment/>
    </xf>
    <xf numFmtId="187" fontId="0" fillId="2" borderId="47" xfId="30" applyNumberFormat="1" applyFont="1" applyFill="1" applyBorder="1">
      <alignment/>
      <protection/>
    </xf>
    <xf numFmtId="187" fontId="0" fillId="2" borderId="142" xfId="30" applyNumberFormat="1" applyFont="1" applyFill="1" applyBorder="1">
      <alignment/>
      <protection/>
    </xf>
    <xf numFmtId="0" fontId="0" fillId="0" borderId="44" xfId="30" applyFont="1" applyBorder="1">
      <alignment/>
      <protection/>
    </xf>
    <xf numFmtId="38" fontId="0" fillId="0" borderId="57" xfId="16" applyFont="1" applyFill="1" applyBorder="1" applyAlignment="1">
      <alignment/>
    </xf>
    <xf numFmtId="38" fontId="0" fillId="0" borderId="99" xfId="16" applyFont="1" applyFill="1" applyBorder="1" applyAlignment="1">
      <alignment/>
    </xf>
    <xf numFmtId="38" fontId="0" fillId="0" borderId="143" xfId="16" applyFont="1" applyFill="1" applyBorder="1" applyAlignment="1">
      <alignment/>
    </xf>
    <xf numFmtId="38" fontId="0" fillId="0" borderId="59" xfId="16" applyFont="1" applyFill="1" applyBorder="1" applyAlignment="1">
      <alignment/>
    </xf>
    <xf numFmtId="38" fontId="19" fillId="0" borderId="143" xfId="16" applyFont="1" applyFill="1" applyBorder="1" applyAlignment="1">
      <alignment horizontal="right" vertical="center"/>
    </xf>
    <xf numFmtId="38" fontId="0" fillId="0" borderId="60" xfId="16" applyFont="1" applyFill="1" applyBorder="1" applyAlignment="1">
      <alignment/>
    </xf>
    <xf numFmtId="38" fontId="0" fillId="0" borderId="56" xfId="16" applyFont="1" applyFill="1" applyBorder="1" applyAlignment="1">
      <alignment/>
    </xf>
    <xf numFmtId="194" fontId="19" fillId="0" borderId="44" xfId="30" applyNumberFormat="1" applyFont="1" applyFill="1" applyBorder="1" applyAlignment="1">
      <alignment horizontal="right" vertical="center"/>
      <protection/>
    </xf>
    <xf numFmtId="194" fontId="19" fillId="0" borderId="91" xfId="30" applyNumberFormat="1" applyFont="1" applyFill="1" applyBorder="1" applyAlignment="1">
      <alignment horizontal="right" vertical="center"/>
      <protection/>
    </xf>
    <xf numFmtId="194" fontId="19" fillId="0" borderId="46" xfId="30" applyNumberFormat="1" applyFont="1" applyFill="1" applyBorder="1" applyAlignment="1">
      <alignment horizontal="right" vertical="center"/>
      <protection/>
    </xf>
    <xf numFmtId="194" fontId="19" fillId="0" borderId="47" xfId="30" applyNumberFormat="1" applyFont="1" applyFill="1" applyBorder="1" applyAlignment="1">
      <alignment horizontal="right" vertical="center"/>
      <protection/>
    </xf>
    <xf numFmtId="194" fontId="19" fillId="0" borderId="48" xfId="30" applyNumberFormat="1" applyFont="1" applyFill="1" applyBorder="1" applyAlignment="1">
      <alignment horizontal="right" vertical="center"/>
      <protection/>
    </xf>
    <xf numFmtId="38" fontId="19" fillId="0" borderId="44" xfId="16" applyFont="1" applyFill="1" applyBorder="1" applyAlignment="1">
      <alignment horizontal="right" vertical="center"/>
    </xf>
    <xf numFmtId="38" fontId="19" fillId="0" borderId="91" xfId="16" applyFont="1" applyFill="1" applyBorder="1" applyAlignment="1">
      <alignment horizontal="right" vertical="center"/>
    </xf>
    <xf numFmtId="38" fontId="19" fillId="0" borderId="46" xfId="16" applyFont="1" applyFill="1" applyBorder="1" applyAlignment="1">
      <alignment horizontal="right" vertical="center"/>
    </xf>
    <xf numFmtId="38" fontId="19" fillId="0" borderId="47" xfId="16" applyFont="1" applyFill="1" applyBorder="1" applyAlignment="1">
      <alignment horizontal="right" vertical="center"/>
    </xf>
    <xf numFmtId="38" fontId="19" fillId="0" borderId="48" xfId="16" applyFont="1" applyFill="1" applyBorder="1" applyAlignment="1">
      <alignment horizontal="right" vertical="center"/>
    </xf>
    <xf numFmtId="193" fontId="0" fillId="0" borderId="57" xfId="31" applyNumberFormat="1" applyFont="1" applyBorder="1" applyAlignment="1">
      <alignment horizontal="center" vertical="center"/>
      <protection/>
    </xf>
    <xf numFmtId="0" fontId="0" fillId="0" borderId="57" xfId="31" applyFont="1" applyBorder="1">
      <alignment/>
      <protection/>
    </xf>
    <xf numFmtId="49" fontId="0" fillId="0" borderId="57" xfId="30" applyNumberFormat="1" applyFont="1" applyFill="1" applyBorder="1" applyAlignment="1">
      <alignment horizontal="left" vertical="center"/>
      <protection/>
    </xf>
    <xf numFmtId="194" fontId="19" fillId="0" borderId="57" xfId="30" applyNumberFormat="1" applyFont="1" applyFill="1" applyBorder="1" applyAlignment="1">
      <alignment horizontal="right" vertical="center"/>
      <protection/>
    </xf>
    <xf numFmtId="194" fontId="19" fillId="0" borderId="99" xfId="30" applyNumberFormat="1" applyFont="1" applyFill="1" applyBorder="1" applyAlignment="1">
      <alignment horizontal="right" vertical="center"/>
      <protection/>
    </xf>
    <xf numFmtId="194" fontId="19" fillId="0" borderId="143" xfId="30" applyNumberFormat="1" applyFont="1" applyFill="1" applyBorder="1" applyAlignment="1">
      <alignment horizontal="right" vertical="center"/>
      <protection/>
    </xf>
    <xf numFmtId="194" fontId="19" fillId="0" borderId="59" xfId="30" applyNumberFormat="1" applyFont="1" applyFill="1" applyBorder="1" applyAlignment="1">
      <alignment horizontal="right" vertical="center"/>
      <protection/>
    </xf>
    <xf numFmtId="194" fontId="19" fillId="0" borderId="60" xfId="30" applyNumberFormat="1" applyFont="1" applyFill="1" applyBorder="1" applyAlignment="1">
      <alignment horizontal="right" vertical="center"/>
      <protection/>
    </xf>
    <xf numFmtId="194" fontId="19" fillId="0" borderId="56" xfId="30" applyNumberFormat="1" applyFont="1" applyFill="1" applyBorder="1" applyAlignment="1">
      <alignment horizontal="right" vertical="center"/>
      <protection/>
    </xf>
    <xf numFmtId="193" fontId="0" fillId="0" borderId="72" xfId="31" applyNumberFormat="1" applyFont="1" applyBorder="1" applyAlignment="1">
      <alignment horizontal="center" vertical="center"/>
      <protection/>
    </xf>
    <xf numFmtId="0" fontId="0" fillId="0" borderId="72" xfId="31" applyFont="1" applyBorder="1">
      <alignment/>
      <protection/>
    </xf>
    <xf numFmtId="49" fontId="0" fillId="0" borderId="72" xfId="30" applyNumberFormat="1" applyFont="1" applyFill="1" applyBorder="1" applyAlignment="1">
      <alignment horizontal="left" vertical="center"/>
      <protection/>
    </xf>
    <xf numFmtId="187" fontId="0" fillId="0" borderId="72" xfId="30" applyNumberFormat="1" applyFont="1" applyBorder="1">
      <alignment/>
      <protection/>
    </xf>
    <xf numFmtId="187" fontId="0" fillId="0" borderId="103" xfId="30" applyNumberFormat="1" applyFont="1" applyBorder="1">
      <alignment/>
      <protection/>
    </xf>
    <xf numFmtId="187" fontId="0" fillId="0" borderId="144" xfId="30" applyNumberFormat="1" applyFont="1" applyBorder="1">
      <alignment/>
      <protection/>
    </xf>
    <xf numFmtId="187" fontId="0" fillId="0" borderId="71" xfId="30" applyNumberFormat="1" applyFont="1" applyBorder="1">
      <alignment/>
      <protection/>
    </xf>
    <xf numFmtId="187" fontId="0" fillId="2" borderId="144" xfId="30" applyNumberFormat="1" applyFont="1" applyFill="1" applyBorder="1">
      <alignment/>
      <protection/>
    </xf>
    <xf numFmtId="187" fontId="0" fillId="2" borderId="103" xfId="30" applyNumberFormat="1" applyFont="1" applyFill="1" applyBorder="1">
      <alignment/>
      <protection/>
    </xf>
    <xf numFmtId="194" fontId="19" fillId="0" borderId="144" xfId="30" applyNumberFormat="1" applyFont="1" applyFill="1" applyBorder="1" applyAlignment="1">
      <alignment horizontal="right" vertical="center"/>
      <protection/>
    </xf>
    <xf numFmtId="187" fontId="0" fillId="0" borderId="73" xfId="30" applyNumberFormat="1" applyFont="1" applyBorder="1">
      <alignment/>
      <protection/>
    </xf>
    <xf numFmtId="187" fontId="0" fillId="2" borderId="73" xfId="30" applyNumberFormat="1" applyFont="1" applyFill="1" applyBorder="1">
      <alignment/>
      <protection/>
    </xf>
    <xf numFmtId="187" fontId="0" fillId="2" borderId="71" xfId="30" applyNumberFormat="1" applyFont="1" applyFill="1" applyBorder="1">
      <alignment/>
      <protection/>
    </xf>
    <xf numFmtId="187" fontId="0" fillId="0" borderId="145" xfId="30" applyNumberFormat="1" applyFont="1" applyBorder="1">
      <alignment/>
      <protection/>
    </xf>
    <xf numFmtId="38" fontId="0" fillId="0" borderId="146" xfId="16" applyFont="1" applyFill="1" applyBorder="1" applyAlignment="1">
      <alignment/>
    </xf>
    <xf numFmtId="187" fontId="0" fillId="0" borderId="147" xfId="30" applyNumberFormat="1" applyFont="1" applyBorder="1">
      <alignment/>
      <protection/>
    </xf>
    <xf numFmtId="38" fontId="0" fillId="0" borderId="147" xfId="16" applyFont="1" applyFill="1" applyBorder="1" applyAlignment="1">
      <alignment/>
    </xf>
    <xf numFmtId="187" fontId="0" fillId="0" borderId="57" xfId="30" applyNumberFormat="1" applyFont="1" applyBorder="1">
      <alignment/>
      <protection/>
    </xf>
    <xf numFmtId="187" fontId="0" fillId="0" borderId="99" xfId="30" applyNumberFormat="1" applyFont="1" applyBorder="1">
      <alignment/>
      <protection/>
    </xf>
    <xf numFmtId="187" fontId="0" fillId="0" borderId="143" xfId="30" applyNumberFormat="1" applyFont="1" applyBorder="1">
      <alignment/>
      <protection/>
    </xf>
    <xf numFmtId="187" fontId="0" fillId="0" borderId="59" xfId="30" applyNumberFormat="1" applyFont="1" applyBorder="1">
      <alignment/>
      <protection/>
    </xf>
    <xf numFmtId="187" fontId="0" fillId="2" borderId="59" xfId="30" applyNumberFormat="1" applyFont="1" applyFill="1" applyBorder="1">
      <alignment/>
      <protection/>
    </xf>
    <xf numFmtId="187" fontId="0" fillId="2" borderId="60" xfId="30" applyNumberFormat="1" applyFont="1" applyFill="1" applyBorder="1">
      <alignment/>
      <protection/>
    </xf>
    <xf numFmtId="187" fontId="0" fillId="0" borderId="148" xfId="30" applyNumberFormat="1" applyFont="1" applyBorder="1">
      <alignment/>
      <protection/>
    </xf>
    <xf numFmtId="38" fontId="0" fillId="0" borderId="148" xfId="16" applyFont="1" applyFill="1" applyBorder="1" applyAlignment="1">
      <alignment/>
    </xf>
    <xf numFmtId="193" fontId="0" fillId="0" borderId="75" xfId="31" applyNumberFormat="1" applyFont="1" applyBorder="1" applyAlignment="1">
      <alignment horizontal="center" vertical="center"/>
      <protection/>
    </xf>
    <xf numFmtId="0" fontId="0" fillId="0" borderId="75" xfId="31" applyFont="1" applyBorder="1">
      <alignment/>
      <protection/>
    </xf>
    <xf numFmtId="49" fontId="0" fillId="0" borderId="75" xfId="30" applyNumberFormat="1" applyFont="1" applyFill="1" applyBorder="1" applyAlignment="1">
      <alignment horizontal="left" vertical="center"/>
      <protection/>
    </xf>
    <xf numFmtId="187" fontId="0" fillId="0" borderId="75" xfId="30" applyNumberFormat="1" applyFont="1" applyBorder="1">
      <alignment/>
      <protection/>
    </xf>
    <xf numFmtId="187" fontId="0" fillId="0" borderId="108" xfId="30" applyNumberFormat="1" applyFont="1" applyBorder="1">
      <alignment/>
      <protection/>
    </xf>
    <xf numFmtId="187" fontId="0" fillId="0" borderId="11" xfId="30" applyNumberFormat="1" applyFont="1" applyBorder="1">
      <alignment/>
      <protection/>
    </xf>
    <xf numFmtId="194" fontId="19" fillId="0" borderId="149" xfId="30" applyNumberFormat="1" applyFont="1" applyFill="1" applyBorder="1" applyAlignment="1">
      <alignment horizontal="right" vertical="center"/>
      <protection/>
    </xf>
    <xf numFmtId="187" fontId="0" fillId="0" borderId="10" xfId="30" applyNumberFormat="1" applyFont="1" applyBorder="1">
      <alignment/>
      <protection/>
    </xf>
    <xf numFmtId="187" fontId="0" fillId="0" borderId="4" xfId="30" applyNumberFormat="1" applyFont="1" applyBorder="1">
      <alignment/>
      <protection/>
    </xf>
    <xf numFmtId="38" fontId="0" fillId="0" borderId="75" xfId="16" applyFont="1" applyFill="1" applyBorder="1" applyAlignment="1">
      <alignment/>
    </xf>
    <xf numFmtId="38" fontId="0" fillId="0" borderId="108" xfId="16" applyFont="1" applyFill="1" applyBorder="1" applyAlignment="1">
      <alignment/>
    </xf>
    <xf numFmtId="38" fontId="0" fillId="0" borderId="11" xfId="16" applyFont="1" applyFill="1" applyBorder="1" applyAlignment="1">
      <alignment/>
    </xf>
    <xf numFmtId="38" fontId="19" fillId="0" borderId="149" xfId="16" applyFont="1" applyFill="1" applyBorder="1" applyAlignment="1">
      <alignment horizontal="right" vertical="center"/>
    </xf>
    <xf numFmtId="38" fontId="0" fillId="0" borderId="10" xfId="16" applyFont="1" applyFill="1" applyBorder="1" applyAlignment="1">
      <alignment/>
    </xf>
    <xf numFmtId="38" fontId="0" fillId="0" borderId="4" xfId="16" applyFont="1" applyFill="1" applyBorder="1" applyAlignment="1">
      <alignment/>
    </xf>
    <xf numFmtId="187" fontId="0" fillId="0" borderId="65" xfId="30" applyNumberFormat="1" applyFont="1" applyBorder="1">
      <alignment/>
      <protection/>
    </xf>
    <xf numFmtId="0" fontId="0" fillId="0" borderId="57" xfId="30" applyFont="1" applyBorder="1">
      <alignment/>
      <protection/>
    </xf>
    <xf numFmtId="38" fontId="19" fillId="0" borderId="57" xfId="16" applyFont="1" applyFill="1" applyBorder="1" applyAlignment="1">
      <alignment horizontal="right" vertical="center"/>
    </xf>
    <xf numFmtId="38" fontId="19" fillId="0" borderId="99" xfId="16" applyFont="1" applyFill="1" applyBorder="1" applyAlignment="1">
      <alignment horizontal="right" vertical="center"/>
    </xf>
    <xf numFmtId="38" fontId="19" fillId="0" borderId="59" xfId="16" applyFont="1" applyFill="1" applyBorder="1" applyAlignment="1">
      <alignment horizontal="right" vertical="center"/>
    </xf>
    <xf numFmtId="38" fontId="19" fillId="0" borderId="60" xfId="16" applyFont="1" applyFill="1" applyBorder="1" applyAlignment="1">
      <alignment horizontal="right" vertical="center"/>
    </xf>
    <xf numFmtId="38" fontId="19" fillId="0" borderId="56" xfId="16" applyFont="1" applyFill="1" applyBorder="1" applyAlignment="1">
      <alignment horizontal="right" vertical="center"/>
    </xf>
    <xf numFmtId="194" fontId="19" fillId="0" borderId="62" xfId="30" applyNumberFormat="1" applyFont="1" applyFill="1" applyBorder="1" applyAlignment="1">
      <alignment horizontal="right" vertical="center"/>
      <protection/>
    </xf>
    <xf numFmtId="194" fontId="19" fillId="0" borderId="87" xfId="30" applyNumberFormat="1" applyFont="1" applyFill="1" applyBorder="1" applyAlignment="1">
      <alignment horizontal="right" vertical="center"/>
      <protection/>
    </xf>
    <xf numFmtId="194" fontId="19" fillId="0" borderId="64" xfId="30" applyNumberFormat="1" applyFont="1" applyFill="1" applyBorder="1" applyAlignment="1">
      <alignment horizontal="right" vertical="center"/>
      <protection/>
    </xf>
    <xf numFmtId="194" fontId="19" fillId="0" borderId="65" xfId="30" applyNumberFormat="1" applyFont="1" applyFill="1" applyBorder="1" applyAlignment="1">
      <alignment horizontal="right" vertical="center"/>
      <protection/>
    </xf>
    <xf numFmtId="194" fontId="19" fillId="0" borderId="66" xfId="30" applyNumberFormat="1" applyFont="1" applyFill="1" applyBorder="1" applyAlignment="1">
      <alignment horizontal="right" vertical="center"/>
      <protection/>
    </xf>
    <xf numFmtId="38" fontId="19" fillId="0" borderId="62" xfId="16" applyFont="1" applyFill="1" applyBorder="1" applyAlignment="1">
      <alignment horizontal="right" vertical="center"/>
    </xf>
    <xf numFmtId="38" fontId="19" fillId="0" borderId="87" xfId="16" applyFont="1" applyFill="1" applyBorder="1" applyAlignment="1">
      <alignment horizontal="right" vertical="center"/>
    </xf>
    <xf numFmtId="38" fontId="19" fillId="0" borderId="64" xfId="16" applyFont="1" applyFill="1" applyBorder="1" applyAlignment="1">
      <alignment horizontal="right" vertical="center"/>
    </xf>
    <xf numFmtId="38" fontId="19" fillId="0" borderId="65" xfId="16" applyFont="1" applyFill="1" applyBorder="1" applyAlignment="1">
      <alignment horizontal="right" vertical="center"/>
    </xf>
    <xf numFmtId="38" fontId="19" fillId="0" borderId="66" xfId="16" applyFont="1" applyFill="1" applyBorder="1" applyAlignment="1">
      <alignment horizontal="right" vertical="center"/>
    </xf>
    <xf numFmtId="195" fontId="19" fillId="0" borderId="59" xfId="30" applyNumberFormat="1" applyFont="1" applyFill="1" applyBorder="1" applyAlignment="1">
      <alignment horizontal="right" vertical="center"/>
      <protection/>
    </xf>
    <xf numFmtId="193" fontId="0" fillId="0" borderId="0" xfId="31" applyNumberFormat="1" applyFont="1" applyAlignment="1">
      <alignment horizontal="center" vertical="center"/>
      <protection/>
    </xf>
    <xf numFmtId="49" fontId="0" fillId="0" borderId="0" xfId="30" applyNumberFormat="1" applyFont="1" applyFill="1" applyAlignment="1">
      <alignment horizontal="left" vertical="center"/>
      <protection/>
    </xf>
    <xf numFmtId="187" fontId="0" fillId="0" borderId="149" xfId="30" applyNumberFormat="1" applyFont="1" applyBorder="1">
      <alignment/>
      <protection/>
    </xf>
    <xf numFmtId="187" fontId="0" fillId="2" borderId="33" xfId="30" applyNumberFormat="1" applyFont="1" applyFill="1" applyBorder="1">
      <alignment/>
      <protection/>
    </xf>
    <xf numFmtId="187" fontId="0" fillId="0" borderId="150" xfId="30" applyNumberFormat="1" applyFont="1" applyBorder="1">
      <alignment/>
      <protection/>
    </xf>
    <xf numFmtId="187" fontId="0" fillId="2" borderId="32" xfId="30" applyNumberFormat="1" applyFont="1" applyFill="1" applyBorder="1">
      <alignment/>
      <protection/>
    </xf>
    <xf numFmtId="38" fontId="0" fillId="0" borderId="0" xfId="16" applyFont="1" applyFill="1" applyAlignment="1">
      <alignment/>
    </xf>
    <xf numFmtId="38" fontId="0" fillId="0" borderId="149" xfId="16" applyFont="1" applyFill="1" applyBorder="1" applyAlignment="1">
      <alignment/>
    </xf>
    <xf numFmtId="38" fontId="0" fillId="0" borderId="33" xfId="16" applyFont="1" applyFill="1" applyBorder="1" applyAlignment="1">
      <alignment/>
    </xf>
    <xf numFmtId="38" fontId="0" fillId="0" borderId="150" xfId="16" applyFont="1" applyFill="1" applyBorder="1" applyAlignment="1">
      <alignment/>
    </xf>
    <xf numFmtId="38" fontId="0" fillId="0" borderId="32" xfId="16" applyFont="1" applyFill="1" applyBorder="1" applyAlignment="1">
      <alignment/>
    </xf>
    <xf numFmtId="38" fontId="0" fillId="0" borderId="103" xfId="16" applyFont="1" applyFill="1" applyBorder="1" applyAlignment="1">
      <alignment/>
    </xf>
    <xf numFmtId="38" fontId="0" fillId="0" borderId="144" xfId="16" applyFont="1" applyFill="1" applyBorder="1" applyAlignment="1">
      <alignment/>
    </xf>
    <xf numFmtId="38" fontId="0" fillId="0" borderId="71" xfId="16" applyFont="1" applyFill="1" applyBorder="1" applyAlignment="1">
      <alignment/>
    </xf>
    <xf numFmtId="187" fontId="0" fillId="2" borderId="99" xfId="30" applyNumberFormat="1" applyFont="1" applyFill="1" applyBorder="1">
      <alignment/>
      <protection/>
    </xf>
    <xf numFmtId="187" fontId="0" fillId="2" borderId="143" xfId="30" applyNumberFormat="1" applyFont="1" applyFill="1" applyBorder="1">
      <alignment/>
      <protection/>
    </xf>
    <xf numFmtId="187" fontId="0" fillId="0" borderId="60" xfId="30" applyNumberFormat="1" applyFont="1" applyBorder="1">
      <alignment/>
      <protection/>
    </xf>
    <xf numFmtId="187" fontId="0" fillId="0" borderId="56" xfId="30" applyNumberFormat="1" applyFont="1" applyBorder="1">
      <alignment/>
      <protection/>
    </xf>
    <xf numFmtId="49" fontId="19" fillId="0" borderId="44" xfId="30" applyNumberFormat="1" applyFont="1" applyFill="1" applyBorder="1" applyAlignment="1">
      <alignment vertical="center"/>
      <protection/>
    </xf>
    <xf numFmtId="187" fontId="0" fillId="2" borderId="141" xfId="30" applyNumberFormat="1" applyFont="1" applyFill="1" applyBorder="1">
      <alignment/>
      <protection/>
    </xf>
    <xf numFmtId="187" fontId="0" fillId="0" borderId="91" xfId="30" applyNumberFormat="1" applyFont="1" applyFill="1" applyBorder="1">
      <alignment/>
      <protection/>
    </xf>
    <xf numFmtId="49" fontId="19" fillId="0" borderId="44" xfId="30" applyNumberFormat="1" applyFont="1" applyBorder="1" applyAlignment="1">
      <alignment vertical="center"/>
      <protection/>
    </xf>
    <xf numFmtId="178" fontId="7" fillId="0" borderId="0" xfId="16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38" fontId="0" fillId="0" borderId="0" xfId="0" applyNumberFormat="1" applyAlignment="1">
      <alignment horizontal="right" vertical="center"/>
    </xf>
    <xf numFmtId="0" fontId="0" fillId="0" borderId="115" xfId="0" applyFill="1" applyBorder="1" applyAlignment="1">
      <alignment vertical="center"/>
    </xf>
    <xf numFmtId="178" fontId="0" fillId="0" borderId="5" xfId="16" applyNumberFormat="1" applyFont="1" applyBorder="1" applyAlignment="1">
      <alignment vertical="center"/>
    </xf>
    <xf numFmtId="0" fontId="0" fillId="0" borderId="6" xfId="0" applyFont="1" applyFill="1" applyBorder="1" applyAlignment="1">
      <alignment vertical="center" wrapText="1"/>
    </xf>
    <xf numFmtId="178" fontId="0" fillId="0" borderId="80" xfId="16" applyNumberFormat="1" applyFont="1" applyFill="1" applyBorder="1" applyAlignment="1">
      <alignment vertical="center"/>
    </xf>
    <xf numFmtId="178" fontId="0" fillId="0" borderId="8" xfId="16" applyNumberFormat="1" applyFont="1" applyBorder="1" applyAlignment="1">
      <alignment vertical="top"/>
    </xf>
    <xf numFmtId="0" fontId="21" fillId="0" borderId="0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51" xfId="0" applyFill="1" applyBorder="1" applyAlignment="1">
      <alignment horizontal="center" vertical="center" wrapText="1"/>
    </xf>
    <xf numFmtId="0" fontId="0" fillId="0" borderId="152" xfId="0" applyFill="1" applyBorder="1" applyAlignment="1">
      <alignment horizontal="center" vertical="center" wrapText="1"/>
    </xf>
    <xf numFmtId="0" fontId="0" fillId="0" borderId="153" xfId="0" applyFill="1" applyBorder="1" applyAlignment="1">
      <alignment horizontal="center" vertical="center" wrapText="1"/>
    </xf>
    <xf numFmtId="0" fontId="0" fillId="0" borderId="154" xfId="0" applyFill="1" applyBorder="1" applyAlignment="1">
      <alignment horizontal="center" vertical="center" wrapText="1"/>
    </xf>
    <xf numFmtId="0" fontId="0" fillId="0" borderId="15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21" applyFont="1" applyFill="1" applyBorder="1" applyAlignment="1">
      <alignment/>
      <protection/>
    </xf>
    <xf numFmtId="178" fontId="0" fillId="0" borderId="80" xfId="16" applyNumberFormat="1" applyFont="1" applyFill="1" applyBorder="1" applyAlignment="1">
      <alignment vertical="center"/>
    </xf>
    <xf numFmtId="178" fontId="0" fillId="0" borderId="8" xfId="16" applyNumberForma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21" applyFont="1" applyFill="1" applyAlignment="1">
      <alignment/>
      <protection/>
    </xf>
    <xf numFmtId="178" fontId="0" fillId="0" borderId="156" xfId="16" applyNumberFormat="1" applyFont="1" applyFill="1" applyBorder="1" applyAlignment="1">
      <alignment horizontal="center" vertical="center" wrapText="1"/>
    </xf>
    <xf numFmtId="178" fontId="9" fillId="0" borderId="157" xfId="16" applyNumberFormat="1" applyFont="1" applyBorder="1" applyAlignment="1">
      <alignment horizontal="right" vertical="top" wrapText="1"/>
    </xf>
    <xf numFmtId="178" fontId="0" fillId="0" borderId="158" xfId="16" applyNumberFormat="1" applyFont="1" applyBorder="1" applyAlignment="1">
      <alignment horizontal="center" vertical="center" wrapText="1"/>
    </xf>
    <xf numFmtId="0" fontId="0" fillId="0" borderId="158" xfId="0" applyFill="1" applyBorder="1" applyAlignment="1">
      <alignment vertical="center" wrapText="1"/>
    </xf>
    <xf numFmtId="0" fontId="9" fillId="0" borderId="158" xfId="0" applyFont="1" applyFill="1" applyBorder="1" applyAlignment="1">
      <alignment horizontal="right" vertical="center"/>
    </xf>
    <xf numFmtId="0" fontId="0" fillId="0" borderId="15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1" xfId="0" applyBorder="1" applyAlignment="1">
      <alignment horizontal="right" vertical="center"/>
    </xf>
    <xf numFmtId="0" fontId="0" fillId="0" borderId="21" xfId="16" applyNumberFormat="1" applyFont="1" applyBorder="1" applyAlignment="1">
      <alignment vertical="center"/>
    </xf>
    <xf numFmtId="0" fontId="0" fillId="0" borderId="135" xfId="0" applyFill="1" applyBorder="1" applyAlignment="1">
      <alignment vertical="center" wrapText="1"/>
    </xf>
    <xf numFmtId="38" fontId="0" fillId="0" borderId="0" xfId="16" applyFill="1" applyBorder="1" applyAlignment="1">
      <alignment horizontal="right" vertical="center" wrapText="1"/>
    </xf>
    <xf numFmtId="38" fontId="0" fillId="0" borderId="159" xfId="16" applyFill="1" applyBorder="1" applyAlignment="1">
      <alignment horizontal="right" vertical="center" wrapText="1"/>
    </xf>
    <xf numFmtId="38" fontId="0" fillId="0" borderId="160" xfId="16" applyFill="1" applyBorder="1" applyAlignment="1">
      <alignment horizontal="right" vertical="center" wrapText="1"/>
    </xf>
    <xf numFmtId="38" fontId="0" fillId="0" borderId="161" xfId="16" applyFill="1" applyBorder="1" applyAlignment="1">
      <alignment horizontal="right" vertical="center" wrapText="1"/>
    </xf>
    <xf numFmtId="38" fontId="0" fillId="0" borderId="136" xfId="16" applyFill="1" applyBorder="1" applyAlignment="1">
      <alignment vertical="center" wrapText="1"/>
    </xf>
    <xf numFmtId="38" fontId="0" fillId="0" borderId="131" xfId="16" applyFill="1" applyBorder="1" applyAlignment="1">
      <alignment horizontal="right" vertical="center" wrapText="1"/>
    </xf>
    <xf numFmtId="38" fontId="0" fillId="0" borderId="162" xfId="16" applyFill="1" applyBorder="1" applyAlignment="1">
      <alignment horizontal="right" vertical="center" wrapText="1"/>
    </xf>
    <xf numFmtId="38" fontId="0" fillId="0" borderId="7" xfId="16" applyFill="1" applyBorder="1" applyAlignment="1">
      <alignment horizontal="right" vertical="center" wrapText="1"/>
    </xf>
    <xf numFmtId="38" fontId="0" fillId="0" borderId="136" xfId="16" applyFill="1" applyBorder="1" applyAlignment="1">
      <alignment horizontal="right" vertical="center" wrapText="1"/>
    </xf>
    <xf numFmtId="38" fontId="0" fillId="0" borderId="0" xfId="0" applyNumberFormat="1" applyFont="1" applyAlignment="1">
      <alignment vertical="center"/>
    </xf>
    <xf numFmtId="178" fontId="0" fillId="0" borderId="62" xfId="16" applyNumberFormat="1" applyFont="1" applyBorder="1" applyAlignment="1">
      <alignment horizontal="right" vertical="center" wrapText="1"/>
    </xf>
    <xf numFmtId="196" fontId="0" fillId="2" borderId="163" xfId="0" applyNumberFormat="1" applyFill="1" applyBorder="1" applyAlignment="1">
      <alignment vertical="center"/>
    </xf>
    <xf numFmtId="38" fontId="0" fillId="0" borderId="163" xfId="16" applyBorder="1" applyAlignment="1">
      <alignment horizontal="right" vertical="center" wrapText="1"/>
    </xf>
    <xf numFmtId="38" fontId="0" fillId="0" borderId="164" xfId="16" applyBorder="1" applyAlignment="1">
      <alignment horizontal="right" vertical="center" wrapText="1"/>
    </xf>
    <xf numFmtId="38" fontId="0" fillId="0" borderId="165" xfId="16" applyBorder="1" applyAlignment="1">
      <alignment horizontal="right" vertical="center" wrapText="1"/>
    </xf>
    <xf numFmtId="38" fontId="0" fillId="0" borderId="166" xfId="16" applyBorder="1" applyAlignment="1">
      <alignment horizontal="right" vertical="center" wrapText="1"/>
    </xf>
    <xf numFmtId="38" fontId="0" fillId="0" borderId="146" xfId="16" applyFill="1" applyBorder="1" applyAlignment="1">
      <alignment horizontal="center" vertical="center" wrapText="1"/>
    </xf>
    <xf numFmtId="38" fontId="0" fillId="0" borderId="167" xfId="16" applyFill="1" applyBorder="1" applyAlignment="1">
      <alignment horizontal="center" vertical="center" wrapText="1"/>
    </xf>
    <xf numFmtId="38" fontId="0" fillId="0" borderId="164" xfId="16" applyFill="1" applyBorder="1" applyAlignment="1">
      <alignment horizontal="center" vertical="center" wrapText="1"/>
    </xf>
    <xf numFmtId="38" fontId="0" fillId="0" borderId="165" xfId="16" applyFill="1" applyBorder="1" applyAlignment="1">
      <alignment horizontal="center" vertical="center" wrapText="1"/>
    </xf>
    <xf numFmtId="38" fontId="0" fillId="0" borderId="168" xfId="16" applyFill="1" applyBorder="1" applyAlignment="1">
      <alignment horizontal="center" vertical="center" wrapText="1"/>
    </xf>
    <xf numFmtId="38" fontId="0" fillId="0" borderId="61" xfId="16" applyFill="1" applyBorder="1" applyAlignment="1">
      <alignment horizontal="center" vertical="center" wrapText="1"/>
    </xf>
    <xf numFmtId="38" fontId="0" fillId="0" borderId="66" xfId="16" applyFill="1" applyBorder="1" applyAlignment="1">
      <alignment horizontal="right" vertical="center" wrapText="1"/>
    </xf>
    <xf numFmtId="196" fontId="0" fillId="0" borderId="169" xfId="0" applyNumberFormat="1" applyBorder="1" applyAlignment="1">
      <alignment vertical="center"/>
    </xf>
    <xf numFmtId="38" fontId="0" fillId="0" borderId="169" xfId="16" applyBorder="1" applyAlignment="1">
      <alignment horizontal="right" vertical="center" wrapText="1"/>
    </xf>
    <xf numFmtId="38" fontId="0" fillId="0" borderId="170" xfId="16" applyBorder="1" applyAlignment="1">
      <alignment horizontal="right" vertical="center" wrapText="1"/>
    </xf>
    <xf numFmtId="38" fontId="0" fillId="0" borderId="171" xfId="16" applyBorder="1" applyAlignment="1">
      <alignment horizontal="right" vertical="center" wrapText="1"/>
    </xf>
    <xf numFmtId="38" fontId="0" fillId="0" borderId="172" xfId="16" applyBorder="1" applyAlignment="1">
      <alignment horizontal="right" vertical="center" wrapText="1"/>
    </xf>
    <xf numFmtId="38" fontId="0" fillId="0" borderId="147" xfId="16" applyFill="1" applyBorder="1" applyAlignment="1">
      <alignment horizontal="center" vertical="center" wrapText="1"/>
    </xf>
    <xf numFmtId="38" fontId="0" fillId="0" borderId="173" xfId="16" applyFill="1" applyBorder="1" applyAlignment="1">
      <alignment horizontal="center" vertical="center" wrapText="1"/>
    </xf>
    <xf numFmtId="38" fontId="0" fillId="0" borderId="170" xfId="16" applyFill="1" applyBorder="1" applyAlignment="1">
      <alignment horizontal="center" vertical="center" wrapText="1"/>
    </xf>
    <xf numFmtId="38" fontId="0" fillId="0" borderId="171" xfId="16" applyFill="1" applyBorder="1" applyAlignment="1">
      <alignment horizontal="center" vertical="center" wrapText="1"/>
    </xf>
    <xf numFmtId="38" fontId="0" fillId="0" borderId="174" xfId="16" applyFill="1" applyBorder="1" applyAlignment="1">
      <alignment horizontal="center" vertical="center" wrapText="1"/>
    </xf>
    <xf numFmtId="38" fontId="0" fillId="0" borderId="43" xfId="16" applyFill="1" applyBorder="1" applyAlignment="1">
      <alignment horizontal="center" vertical="center" wrapText="1"/>
    </xf>
    <xf numFmtId="38" fontId="0" fillId="0" borderId="48" xfId="16" applyFill="1" applyBorder="1" applyAlignment="1">
      <alignment horizontal="right" vertical="center" wrapText="1"/>
    </xf>
    <xf numFmtId="38" fontId="0" fillId="0" borderId="147" xfId="16" applyBorder="1" applyAlignment="1">
      <alignment vertical="center" wrapText="1"/>
    </xf>
    <xf numFmtId="38" fontId="0" fillId="0" borderId="173" xfId="16" applyBorder="1" applyAlignment="1">
      <alignment horizontal="right" vertical="center" wrapText="1"/>
    </xf>
    <xf numFmtId="38" fontId="0" fillId="0" borderId="174" xfId="16" applyBorder="1" applyAlignment="1">
      <alignment horizontal="right" vertical="center" wrapText="1"/>
    </xf>
    <xf numFmtId="38" fontId="0" fillId="0" borderId="43" xfId="16" applyBorder="1" applyAlignment="1">
      <alignment horizontal="right" vertical="center" wrapText="1"/>
    </xf>
    <xf numFmtId="38" fontId="0" fillId="0" borderId="48" xfId="16" applyBorder="1" applyAlignment="1">
      <alignment horizontal="right" vertical="center" wrapText="1"/>
    </xf>
    <xf numFmtId="196" fontId="0" fillId="2" borderId="169" xfId="0" applyNumberFormat="1" applyFill="1" applyBorder="1" applyAlignment="1">
      <alignment vertical="center"/>
    </xf>
    <xf numFmtId="178" fontId="0" fillId="0" borderId="3" xfId="16" applyNumberFormat="1" applyFont="1" applyBorder="1" applyAlignment="1">
      <alignment horizontal="right" vertical="center" wrapText="1"/>
    </xf>
    <xf numFmtId="196" fontId="0" fillId="0" borderId="175" xfId="0" applyNumberFormat="1" applyBorder="1" applyAlignment="1">
      <alignment vertical="center"/>
    </xf>
    <xf numFmtId="38" fontId="0" fillId="0" borderId="175" xfId="16" applyBorder="1" applyAlignment="1">
      <alignment horizontal="right" vertical="center" wrapText="1"/>
    </xf>
    <xf numFmtId="38" fontId="0" fillId="0" borderId="176" xfId="16" applyBorder="1" applyAlignment="1">
      <alignment horizontal="right" vertical="center" wrapText="1"/>
    </xf>
    <xf numFmtId="38" fontId="0" fillId="0" borderId="177" xfId="16" applyBorder="1" applyAlignment="1">
      <alignment horizontal="right" vertical="center" wrapText="1"/>
    </xf>
    <xf numFmtId="38" fontId="0" fillId="0" borderId="178" xfId="16" applyBorder="1" applyAlignment="1">
      <alignment horizontal="right" vertical="center" wrapText="1"/>
    </xf>
    <xf numFmtId="38" fontId="0" fillId="0" borderId="179" xfId="16" applyBorder="1" applyAlignment="1">
      <alignment vertical="center" wrapText="1"/>
    </xf>
    <xf numFmtId="38" fontId="0" fillId="0" borderId="180" xfId="16" applyBorder="1" applyAlignment="1">
      <alignment horizontal="right" vertical="center" wrapText="1"/>
    </xf>
    <xf numFmtId="38" fontId="0" fillId="0" borderId="181" xfId="16" applyBorder="1" applyAlignment="1">
      <alignment horizontal="right" vertical="center" wrapText="1"/>
    </xf>
    <xf numFmtId="38" fontId="0" fillId="0" borderId="49" xfId="16" applyBorder="1" applyAlignment="1">
      <alignment horizontal="right" vertical="center" wrapText="1"/>
    </xf>
    <xf numFmtId="38" fontId="0" fillId="0" borderId="54" xfId="16" applyBorder="1" applyAlignment="1">
      <alignment horizontal="right" vertical="center" wrapText="1"/>
    </xf>
    <xf numFmtId="178" fontId="0" fillId="0" borderId="44" xfId="16" applyNumberFormat="1" applyFont="1" applyBorder="1" applyAlignment="1">
      <alignment horizontal="right" vertical="center" wrapText="1"/>
    </xf>
    <xf numFmtId="178" fontId="0" fillId="0" borderId="50" xfId="16" applyNumberFormat="1" applyFont="1" applyBorder="1" applyAlignment="1">
      <alignment horizontal="right" vertical="center" wrapText="1"/>
    </xf>
    <xf numFmtId="178" fontId="0" fillId="0" borderId="57" xfId="16" applyNumberFormat="1" applyFont="1" applyBorder="1" applyAlignment="1">
      <alignment horizontal="right" vertical="center" wrapText="1"/>
    </xf>
    <xf numFmtId="196" fontId="0" fillId="0" borderId="182" xfId="0" applyNumberFormat="1" applyBorder="1" applyAlignment="1">
      <alignment vertical="center"/>
    </xf>
    <xf numFmtId="38" fontId="0" fillId="0" borderId="182" xfId="16" applyBorder="1" applyAlignment="1">
      <alignment horizontal="right" vertical="center" wrapText="1"/>
    </xf>
    <xf numFmtId="38" fontId="0" fillId="0" borderId="183" xfId="16" applyBorder="1" applyAlignment="1">
      <alignment horizontal="right" vertical="center" wrapText="1"/>
    </xf>
    <xf numFmtId="38" fontId="0" fillId="0" borderId="184" xfId="16" applyBorder="1" applyAlignment="1">
      <alignment horizontal="right" vertical="center" wrapText="1"/>
    </xf>
    <xf numFmtId="38" fontId="0" fillId="0" borderId="185" xfId="16" applyBorder="1" applyAlignment="1">
      <alignment horizontal="right" vertical="center" wrapText="1"/>
    </xf>
    <xf numFmtId="38" fontId="0" fillId="0" borderId="148" xfId="16" applyBorder="1" applyAlignment="1">
      <alignment vertical="center" wrapText="1"/>
    </xf>
    <xf numFmtId="38" fontId="0" fillId="0" borderId="186" xfId="16" applyBorder="1" applyAlignment="1">
      <alignment horizontal="right" vertical="center" wrapText="1"/>
    </xf>
    <xf numFmtId="38" fontId="0" fillId="0" borderId="187" xfId="16" applyBorder="1" applyAlignment="1">
      <alignment horizontal="right" vertical="center" wrapText="1"/>
    </xf>
    <xf numFmtId="38" fontId="0" fillId="0" borderId="55" xfId="16" applyBorder="1" applyAlignment="1">
      <alignment horizontal="right" vertical="center" wrapText="1"/>
    </xf>
    <xf numFmtId="38" fontId="0" fillId="0" borderId="56" xfId="16" applyBorder="1" applyAlignment="1">
      <alignment horizontal="right" vertical="center" wrapText="1"/>
    </xf>
    <xf numFmtId="178" fontId="0" fillId="0" borderId="72" xfId="16" applyNumberFormat="1" applyFont="1" applyBorder="1" applyAlignment="1">
      <alignment horizontal="right" vertical="center" wrapText="1"/>
    </xf>
    <xf numFmtId="196" fontId="0" fillId="0" borderId="188" xfId="0" applyNumberFormat="1" applyBorder="1" applyAlignment="1">
      <alignment vertical="center"/>
    </xf>
    <xf numFmtId="38" fontId="0" fillId="2" borderId="188" xfId="16" applyFill="1" applyBorder="1" applyAlignment="1">
      <alignment horizontal="right" vertical="center" wrapText="1"/>
    </xf>
    <xf numFmtId="38" fontId="0" fillId="0" borderId="189" xfId="16" applyBorder="1" applyAlignment="1">
      <alignment horizontal="right" vertical="center" wrapText="1"/>
    </xf>
    <xf numFmtId="38" fontId="0" fillId="0" borderId="190" xfId="16" applyBorder="1" applyAlignment="1">
      <alignment horizontal="right" vertical="center" wrapText="1"/>
    </xf>
    <xf numFmtId="38" fontId="0" fillId="0" borderId="191" xfId="16" applyBorder="1" applyAlignment="1">
      <alignment horizontal="right" vertical="center" wrapText="1"/>
    </xf>
    <xf numFmtId="38" fontId="0" fillId="0" borderId="145" xfId="16" applyBorder="1" applyAlignment="1">
      <alignment vertical="center" wrapText="1"/>
    </xf>
    <xf numFmtId="38" fontId="0" fillId="0" borderId="192" xfId="16" applyBorder="1" applyAlignment="1">
      <alignment horizontal="right" vertical="center" wrapText="1"/>
    </xf>
    <xf numFmtId="38" fontId="0" fillId="0" borderId="193" xfId="16" applyBorder="1" applyAlignment="1">
      <alignment horizontal="right" vertical="center" wrapText="1"/>
    </xf>
    <xf numFmtId="38" fontId="0" fillId="0" borderId="35" xfId="16" applyBorder="1" applyAlignment="1">
      <alignment horizontal="right" vertical="center" wrapText="1"/>
    </xf>
    <xf numFmtId="38" fontId="0" fillId="0" borderId="145" xfId="16" applyBorder="1" applyAlignment="1">
      <alignment horizontal="right" vertical="center" wrapText="1"/>
    </xf>
    <xf numFmtId="38" fontId="0" fillId="0" borderId="147" xfId="16" applyBorder="1" applyAlignment="1">
      <alignment horizontal="right" vertical="center" wrapText="1"/>
    </xf>
    <xf numFmtId="196" fontId="0" fillId="2" borderId="175" xfId="0" applyNumberFormat="1" applyFill="1" applyBorder="1" applyAlignment="1">
      <alignment vertical="center"/>
    </xf>
    <xf numFmtId="38" fontId="0" fillId="0" borderId="179" xfId="16" applyBorder="1" applyAlignment="1">
      <alignment horizontal="right" vertical="center" wrapText="1"/>
    </xf>
    <xf numFmtId="196" fontId="0" fillId="2" borderId="194" xfId="0" applyNumberFormat="1" applyFill="1" applyBorder="1" applyAlignment="1">
      <alignment vertical="center"/>
    </xf>
    <xf numFmtId="38" fontId="0" fillId="0" borderId="194" xfId="16" applyBorder="1" applyAlignment="1">
      <alignment horizontal="right" vertical="center" wrapText="1"/>
    </xf>
    <xf numFmtId="38" fontId="0" fillId="0" borderId="132" xfId="16" applyBorder="1" applyAlignment="1">
      <alignment horizontal="right" vertical="center" wrapText="1"/>
    </xf>
    <xf numFmtId="38" fontId="0" fillId="0" borderId="133" xfId="16" applyBorder="1" applyAlignment="1">
      <alignment horizontal="right" vertical="center" wrapText="1"/>
    </xf>
    <xf numFmtId="38" fontId="0" fillId="0" borderId="134" xfId="16" applyBorder="1" applyAlignment="1">
      <alignment horizontal="right" vertical="center" wrapText="1"/>
    </xf>
    <xf numFmtId="38" fontId="0" fillId="0" borderId="195" xfId="16" applyBorder="1" applyAlignment="1">
      <alignment vertical="center" wrapText="1"/>
    </xf>
    <xf numFmtId="38" fontId="0" fillId="0" borderId="196" xfId="16" applyBorder="1" applyAlignment="1">
      <alignment horizontal="right" vertical="center" wrapText="1"/>
    </xf>
    <xf numFmtId="38" fontId="0" fillId="0" borderId="197" xfId="16" applyBorder="1" applyAlignment="1">
      <alignment horizontal="right" vertical="center" wrapText="1"/>
    </xf>
    <xf numFmtId="38" fontId="0" fillId="0" borderId="6" xfId="16" applyBorder="1" applyAlignment="1">
      <alignment horizontal="right" vertical="center" wrapText="1"/>
    </xf>
    <xf numFmtId="38" fontId="0" fillId="0" borderId="195" xfId="16" applyBorder="1" applyAlignment="1">
      <alignment horizontal="right" vertical="center" wrapText="1"/>
    </xf>
    <xf numFmtId="196" fontId="0" fillId="0" borderId="6" xfId="0" applyNumberFormat="1" applyBorder="1" applyAlignment="1">
      <alignment vertical="center"/>
    </xf>
    <xf numFmtId="38" fontId="0" fillId="2" borderId="6" xfId="16" applyFill="1" applyBorder="1" applyAlignment="1">
      <alignment horizontal="right" vertical="center" wrapText="1"/>
    </xf>
    <xf numFmtId="38" fontId="0" fillId="0" borderId="198" xfId="16" applyBorder="1" applyAlignment="1">
      <alignment horizontal="right" vertical="center" wrapText="1"/>
    </xf>
    <xf numFmtId="38" fontId="0" fillId="0" borderId="188" xfId="16" applyBorder="1" applyAlignment="1">
      <alignment horizontal="right" vertical="center" wrapText="1"/>
    </xf>
    <xf numFmtId="196" fontId="0" fillId="0" borderId="163" xfId="0" applyNumberFormat="1" applyBorder="1" applyAlignment="1">
      <alignment vertical="center"/>
    </xf>
    <xf numFmtId="38" fontId="0" fillId="0" borderId="146" xfId="16" applyBorder="1" applyAlignment="1">
      <alignment vertical="center" wrapText="1"/>
    </xf>
    <xf numFmtId="38" fontId="0" fillId="0" borderId="167" xfId="16" applyBorder="1" applyAlignment="1">
      <alignment horizontal="right" vertical="center" wrapText="1"/>
    </xf>
    <xf numFmtId="38" fontId="0" fillId="0" borderId="168" xfId="16" applyBorder="1" applyAlignment="1">
      <alignment horizontal="right" vertical="center" wrapText="1"/>
    </xf>
    <xf numFmtId="38" fontId="0" fillId="0" borderId="61" xfId="16" applyBorder="1" applyAlignment="1">
      <alignment horizontal="right" vertical="center" wrapText="1"/>
    </xf>
    <xf numFmtId="38" fontId="0" fillId="0" borderId="66" xfId="16" applyBorder="1" applyAlignment="1">
      <alignment horizontal="right" vertical="center" wrapText="1"/>
    </xf>
    <xf numFmtId="38" fontId="0" fillId="0" borderId="4" xfId="16" applyBorder="1" applyAlignment="1">
      <alignment horizontal="right" vertical="center" wrapText="1"/>
    </xf>
    <xf numFmtId="38" fontId="0" fillId="2" borderId="169" xfId="16" applyFill="1" applyBorder="1" applyAlignment="1">
      <alignment horizontal="right" vertical="center" wrapText="1"/>
    </xf>
    <xf numFmtId="38" fontId="0" fillId="2" borderId="173" xfId="16" applyFill="1" applyBorder="1" applyAlignment="1">
      <alignment horizontal="right" vertical="center" wrapText="1"/>
    </xf>
    <xf numFmtId="196" fontId="0" fillId="0" borderId="186" xfId="0" applyNumberFormat="1" applyBorder="1" applyAlignment="1">
      <alignment vertical="center"/>
    </xf>
    <xf numFmtId="38" fontId="0" fillId="2" borderId="186" xfId="16" applyFill="1" applyBorder="1" applyAlignment="1">
      <alignment horizontal="right" vertical="center" wrapText="1"/>
    </xf>
    <xf numFmtId="38" fontId="0" fillId="2" borderId="180" xfId="16" applyFill="1" applyBorder="1" applyAlignment="1">
      <alignment horizontal="right" vertical="center" wrapText="1"/>
    </xf>
    <xf numFmtId="38" fontId="0" fillId="0" borderId="146" xfId="16" applyBorder="1" applyAlignment="1">
      <alignment horizontal="right" vertical="center" wrapText="1"/>
    </xf>
    <xf numFmtId="38" fontId="0" fillId="2" borderId="182" xfId="16" applyFill="1" applyBorder="1" applyAlignment="1">
      <alignment horizontal="right" vertical="center" wrapText="1"/>
    </xf>
    <xf numFmtId="38" fontId="0" fillId="0" borderId="148" xfId="16" applyBorder="1" applyAlignment="1">
      <alignment horizontal="right" vertical="center" wrapText="1"/>
    </xf>
    <xf numFmtId="38" fontId="0" fillId="0" borderId="74" xfId="16" applyBorder="1" applyAlignment="1">
      <alignment horizontal="right" vertical="center" wrapText="1"/>
    </xf>
    <xf numFmtId="0" fontId="0" fillId="0" borderId="186" xfId="0" applyBorder="1" applyAlignment="1">
      <alignment vertical="center" wrapText="1"/>
    </xf>
    <xf numFmtId="38" fontId="0" fillId="0" borderId="182" xfId="16" applyFill="1" applyBorder="1" applyAlignment="1">
      <alignment horizontal="right" vertical="center" wrapText="1"/>
    </xf>
    <xf numFmtId="0" fontId="0" fillId="0" borderId="2" xfId="16" applyNumberFormat="1" applyFont="1" applyFill="1" applyBorder="1" applyAlignment="1">
      <alignment horizontal="left" vertical="center" indent="1"/>
    </xf>
    <xf numFmtId="49" fontId="13" fillId="0" borderId="94" xfId="29" applyNumberFormat="1" applyFont="1" applyFill="1" applyBorder="1" applyAlignment="1">
      <alignment/>
      <protection/>
    </xf>
    <xf numFmtId="181" fontId="0" fillId="2" borderId="7" xfId="16" applyNumberFormat="1" applyFont="1" applyFill="1" applyBorder="1" applyAlignment="1" quotePrefix="1">
      <alignment horizontal="right" vertical="center"/>
    </xf>
    <xf numFmtId="176" fontId="0" fillId="0" borderId="199" xfId="16" applyNumberFormat="1" applyFont="1" applyFill="1" applyBorder="1" applyAlignment="1">
      <alignment horizontal="right" vertical="center"/>
    </xf>
    <xf numFmtId="181" fontId="0" fillId="2" borderId="6" xfId="16" applyNumberFormat="1" applyFont="1" applyFill="1" applyBorder="1" applyAlignment="1" quotePrefix="1">
      <alignment horizontal="right" vertical="center"/>
    </xf>
    <xf numFmtId="38" fontId="0" fillId="0" borderId="200" xfId="16" applyFont="1" applyFill="1" applyBorder="1" applyAlignment="1" quotePrefix="1">
      <alignment horizontal="right" vertical="center"/>
    </xf>
    <xf numFmtId="38" fontId="0" fillId="0" borderId="7" xfId="16" applyFont="1" applyFill="1" applyBorder="1" applyAlignment="1" quotePrefix="1">
      <alignment horizontal="right" vertical="center"/>
    </xf>
    <xf numFmtId="176" fontId="0" fillId="0" borderId="71" xfId="16" applyNumberFormat="1" applyFont="1" applyFill="1" applyBorder="1" applyAlignment="1">
      <alignment horizontal="right" vertical="center"/>
    </xf>
    <xf numFmtId="176" fontId="0" fillId="0" borderId="46" xfId="16" applyNumberFormat="1" applyFont="1" applyFill="1" applyBorder="1" applyAlignment="1">
      <alignment horizontal="right" vertical="center"/>
    </xf>
    <xf numFmtId="176" fontId="0" fillId="0" borderId="52" xfId="16" applyNumberFormat="1" applyFont="1" applyFill="1" applyBorder="1" applyAlignment="1">
      <alignment horizontal="right" vertical="center"/>
    </xf>
    <xf numFmtId="176" fontId="0" fillId="0" borderId="59" xfId="16" applyNumberFormat="1" applyFont="1" applyFill="1" applyBorder="1" applyAlignment="1">
      <alignment horizontal="right" vertical="center"/>
    </xf>
    <xf numFmtId="176" fontId="0" fillId="0" borderId="16" xfId="16" applyNumberFormat="1" applyFont="1" applyFill="1" applyBorder="1" applyAlignment="1">
      <alignment horizontal="right" vertical="center"/>
    </xf>
    <xf numFmtId="176" fontId="0" fillId="0" borderId="64" xfId="16" applyNumberFormat="1" applyFont="1" applyFill="1" applyBorder="1" applyAlignment="1">
      <alignment horizontal="right" vertical="center"/>
    </xf>
    <xf numFmtId="176" fontId="0" fillId="0" borderId="11" xfId="16" applyNumberFormat="1" applyFont="1" applyFill="1" applyBorder="1" applyAlignment="1">
      <alignment horizontal="right" vertical="center"/>
    </xf>
    <xf numFmtId="187" fontId="0" fillId="0" borderId="6" xfId="30" applyNumberFormat="1" applyFont="1" applyBorder="1">
      <alignment/>
      <protection/>
    </xf>
    <xf numFmtId="196" fontId="0" fillId="0" borderId="201" xfId="0" applyNumberFormat="1" applyBorder="1" applyAlignment="1">
      <alignment vertical="center"/>
    </xf>
    <xf numFmtId="38" fontId="0" fillId="0" borderId="201" xfId="16" applyBorder="1" applyAlignment="1">
      <alignment horizontal="right" vertical="center" wrapText="1"/>
    </xf>
    <xf numFmtId="38" fontId="0" fillId="0" borderId="202" xfId="16" applyBorder="1" applyAlignment="1">
      <alignment horizontal="right" vertical="center" wrapText="1"/>
    </xf>
    <xf numFmtId="38" fontId="0" fillId="0" borderId="203" xfId="16" applyBorder="1" applyAlignment="1">
      <alignment horizontal="right" vertical="center" wrapText="1"/>
    </xf>
    <xf numFmtId="38" fontId="0" fillId="0" borderId="204" xfId="16" applyBorder="1" applyAlignment="1">
      <alignment horizontal="right" vertical="center" wrapText="1"/>
    </xf>
    <xf numFmtId="38" fontId="0" fillId="0" borderId="205" xfId="16" applyBorder="1" applyAlignment="1">
      <alignment vertical="center" wrapText="1"/>
    </xf>
    <xf numFmtId="38" fontId="0" fillId="0" borderId="206" xfId="16" applyBorder="1" applyAlignment="1">
      <alignment horizontal="right" vertical="center" wrapText="1"/>
    </xf>
    <xf numFmtId="38" fontId="0" fillId="0" borderId="207" xfId="16" applyBorder="1" applyAlignment="1">
      <alignment horizontal="right" vertical="center" wrapText="1"/>
    </xf>
    <xf numFmtId="38" fontId="0" fillId="0" borderId="208" xfId="16" applyBorder="1" applyAlignment="1">
      <alignment horizontal="right" vertical="center" wrapText="1"/>
    </xf>
    <xf numFmtId="38" fontId="0" fillId="0" borderId="205" xfId="16" applyBorder="1" applyAlignment="1">
      <alignment horizontal="right" vertical="center" wrapText="1"/>
    </xf>
    <xf numFmtId="187" fontId="0" fillId="2" borderId="72" xfId="16" applyNumberFormat="1" applyFont="1" applyFill="1" applyBorder="1" applyAlignment="1">
      <alignment vertical="center"/>
    </xf>
    <xf numFmtId="187" fontId="0" fillId="2" borderId="44" xfId="16" applyNumberFormat="1" applyFont="1" applyFill="1" applyBorder="1" applyAlignment="1">
      <alignment vertical="center"/>
    </xf>
    <xf numFmtId="187" fontId="0" fillId="2" borderId="57" xfId="16" applyNumberFormat="1" applyFont="1" applyFill="1" applyBorder="1" applyAlignment="1">
      <alignment vertical="center"/>
    </xf>
    <xf numFmtId="178" fontId="8" fillId="0" borderId="0" xfId="16" applyNumberFormat="1" applyFont="1" applyAlignment="1">
      <alignment horizontal="left" vertical="top" wrapText="1"/>
    </xf>
    <xf numFmtId="178" fontId="8" fillId="0" borderId="1" xfId="16" applyNumberFormat="1" applyFont="1" applyBorder="1" applyAlignment="1">
      <alignment horizontal="left" vertical="top" wrapText="1"/>
    </xf>
    <xf numFmtId="178" fontId="0" fillId="0" borderId="76" xfId="16" applyNumberFormat="1" applyFont="1" applyBorder="1" applyAlignment="1">
      <alignment horizontal="center" vertical="center"/>
    </xf>
    <xf numFmtId="178" fontId="0" fillId="0" borderId="4" xfId="16" applyNumberFormat="1" applyFont="1" applyBorder="1" applyAlignment="1">
      <alignment horizontal="center" vertical="center"/>
    </xf>
    <xf numFmtId="179" fontId="0" fillId="0" borderId="76" xfId="16" applyNumberFormat="1" applyFont="1" applyBorder="1" applyAlignment="1">
      <alignment horizontal="center" vertical="center"/>
    </xf>
    <xf numFmtId="179" fontId="0" fillId="0" borderId="75" xfId="16" applyNumberFormat="1" applyFont="1" applyBorder="1" applyAlignment="1">
      <alignment horizontal="center" vertical="center"/>
    </xf>
    <xf numFmtId="179" fontId="0" fillId="0" borderId="4" xfId="16" applyNumberFormat="1" applyFont="1" applyBorder="1" applyAlignment="1">
      <alignment horizontal="center" vertical="center"/>
    </xf>
    <xf numFmtId="178" fontId="0" fillId="0" borderId="3" xfId="16" applyNumberFormat="1" applyFont="1" applyBorder="1" applyAlignment="1">
      <alignment horizontal="center" vertical="center" wrapText="1"/>
    </xf>
    <xf numFmtId="178" fontId="0" fillId="0" borderId="3" xfId="16" applyNumberFormat="1" applyFont="1" applyBorder="1" applyAlignment="1">
      <alignment horizontal="center" vertical="center"/>
    </xf>
    <xf numFmtId="178" fontId="0" fillId="0" borderId="5" xfId="16" applyNumberFormat="1" applyFont="1" applyBorder="1" applyAlignment="1">
      <alignment horizontal="center" vertical="center"/>
    </xf>
    <xf numFmtId="178" fontId="0" fillId="0" borderId="76" xfId="16" applyNumberFormat="1" applyFont="1" applyBorder="1" applyAlignment="1">
      <alignment horizontal="center" vertical="center" wrapText="1"/>
    </xf>
    <xf numFmtId="178" fontId="0" fillId="0" borderId="4" xfId="16" applyNumberFormat="1" applyFont="1" applyBorder="1" applyAlignment="1">
      <alignment horizontal="center" vertical="center" wrapText="1"/>
    </xf>
    <xf numFmtId="178" fontId="0" fillId="0" borderId="75" xfId="16" applyNumberFormat="1" applyBorder="1" applyAlignment="1">
      <alignment horizontal="center" vertical="center" wrapText="1"/>
    </xf>
    <xf numFmtId="178" fontId="0" fillId="0" borderId="4" xfId="16" applyNumberFormat="1" applyBorder="1" applyAlignment="1">
      <alignment horizontal="center" vertical="center" wrapText="1"/>
    </xf>
    <xf numFmtId="178" fontId="0" fillId="0" borderId="75" xfId="16" applyNumberFormat="1" applyFont="1" applyBorder="1" applyAlignment="1">
      <alignment horizontal="center" vertical="center" wrapText="1"/>
    </xf>
    <xf numFmtId="178" fontId="0" fillId="0" borderId="2" xfId="16" applyNumberFormat="1" applyFont="1" applyFill="1" applyBorder="1" applyAlignment="1">
      <alignment vertical="center" wrapText="1"/>
    </xf>
    <xf numFmtId="178" fontId="0" fillId="0" borderId="12" xfId="16" applyNumberFormat="1" applyFont="1" applyFill="1" applyBorder="1" applyAlignment="1">
      <alignment vertical="center" wrapText="1"/>
    </xf>
    <xf numFmtId="178" fontId="0" fillId="0" borderId="76" xfId="16" applyNumberFormat="1" applyFont="1" applyFill="1" applyBorder="1" applyAlignment="1">
      <alignment horizontal="center" vertical="center" wrapText="1"/>
    </xf>
    <xf numFmtId="178" fontId="0" fillId="0" borderId="75" xfId="16" applyNumberFormat="1" applyFont="1" applyFill="1" applyBorder="1" applyAlignment="1">
      <alignment horizontal="center" vertical="center" wrapText="1"/>
    </xf>
    <xf numFmtId="178" fontId="0" fillId="0" borderId="4" xfId="16" applyNumberFormat="1" applyFont="1" applyFill="1" applyBorder="1" applyAlignment="1">
      <alignment horizontal="center" vertical="center" wrapText="1"/>
    </xf>
    <xf numFmtId="178" fontId="0" fillId="0" borderId="0" xfId="16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38" fontId="0" fillId="0" borderId="5" xfId="16" applyFont="1" applyBorder="1" applyAlignment="1">
      <alignment horizontal="left" vertical="top" wrapText="1"/>
    </xf>
    <xf numFmtId="178" fontId="0" fillId="0" borderId="13" xfId="16" applyNumberFormat="1" applyFont="1" applyBorder="1" applyAlignment="1">
      <alignment horizontal="center" vertical="center" wrapText="1"/>
    </xf>
    <xf numFmtId="178" fontId="0" fillId="0" borderId="76" xfId="16" applyNumberFormat="1" applyBorder="1" applyAlignment="1">
      <alignment horizontal="center" vertical="center" wrapText="1"/>
    </xf>
    <xf numFmtId="38" fontId="0" fillId="0" borderId="76" xfId="16" applyFont="1" applyFill="1" applyBorder="1" applyAlignment="1">
      <alignment horizontal="center" vertical="center" wrapText="1"/>
    </xf>
    <xf numFmtId="38" fontId="0" fillId="0" borderId="75" xfId="16" applyFont="1" applyFill="1" applyBorder="1" applyAlignment="1">
      <alignment horizontal="center" vertical="center" wrapText="1"/>
    </xf>
    <xf numFmtId="38" fontId="0" fillId="0" borderId="4" xfId="16" applyFont="1" applyFill="1" applyBorder="1" applyAlignment="1">
      <alignment horizontal="center" vertical="center" wrapText="1"/>
    </xf>
    <xf numFmtId="190" fontId="19" fillId="0" borderId="76" xfId="30" applyNumberFormat="1" applyFont="1" applyFill="1" applyBorder="1" applyAlignment="1">
      <alignment horizontal="center" vertical="center"/>
      <protection/>
    </xf>
    <xf numFmtId="190" fontId="19" fillId="0" borderId="75" xfId="30" applyNumberFormat="1" applyFont="1" applyFill="1" applyBorder="1" applyAlignment="1">
      <alignment horizontal="center" vertical="center"/>
      <protection/>
    </xf>
    <xf numFmtId="190" fontId="19" fillId="0" borderId="4" xfId="30" applyNumberFormat="1" applyFont="1" applyFill="1" applyBorder="1" applyAlignment="1">
      <alignment horizontal="center" vertical="center"/>
      <protection/>
    </xf>
    <xf numFmtId="38" fontId="19" fillId="0" borderId="76" xfId="16" applyFont="1" applyFill="1" applyBorder="1" applyAlignment="1">
      <alignment horizontal="center" vertical="center"/>
    </xf>
    <xf numFmtId="38" fontId="19" fillId="0" borderId="75" xfId="16" applyFont="1" applyFill="1" applyBorder="1" applyAlignment="1">
      <alignment horizontal="center" vertical="center"/>
    </xf>
    <xf numFmtId="38" fontId="19" fillId="0" borderId="4" xfId="16" applyFont="1" applyFill="1" applyBorder="1" applyAlignment="1">
      <alignment horizontal="center" vertical="center"/>
    </xf>
    <xf numFmtId="0" fontId="0" fillId="0" borderId="76" xfId="30" applyFont="1" applyBorder="1" applyAlignment="1">
      <alignment horizontal="center" vertical="center"/>
      <protection/>
    </xf>
    <xf numFmtId="0" fontId="0" fillId="0" borderId="75" xfId="30" applyFont="1" applyBorder="1" applyAlignment="1">
      <alignment horizontal="center" vertical="center"/>
      <protection/>
    </xf>
    <xf numFmtId="0" fontId="0" fillId="0" borderId="4" xfId="30" applyFont="1" applyBorder="1" applyAlignment="1">
      <alignment horizontal="center" vertical="center"/>
      <protection/>
    </xf>
    <xf numFmtId="178" fontId="15" fillId="0" borderId="0" xfId="16" applyNumberFormat="1" applyFont="1" applyFill="1" applyAlignment="1">
      <alignment horizontal="left" vertical="top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75" xfId="0" applyFont="1" applyBorder="1" applyAlignment="1">
      <alignment horizontal="center" vertical="center"/>
    </xf>
    <xf numFmtId="0" fontId="0" fillId="0" borderId="209" xfId="0" applyFill="1" applyBorder="1" applyAlignment="1">
      <alignment horizontal="center" vertical="center" wrapText="1"/>
    </xf>
    <xf numFmtId="0" fontId="0" fillId="0" borderId="210" xfId="0" applyFill="1" applyBorder="1" applyAlignment="1">
      <alignment horizontal="center" vertical="center" wrapText="1"/>
    </xf>
    <xf numFmtId="0" fontId="0" fillId="0" borderId="211" xfId="0" applyFont="1" applyBorder="1" applyAlignment="1">
      <alignment horizontal="center" vertical="center"/>
    </xf>
    <xf numFmtId="0" fontId="0" fillId="0" borderId="212" xfId="0" applyFont="1" applyBorder="1" applyAlignment="1">
      <alignment horizontal="center" vertical="center"/>
    </xf>
    <xf numFmtId="178" fontId="8" fillId="0" borderId="0" xfId="16" applyNumberFormat="1" applyFont="1" applyAlignment="1">
      <alignment horizontal="left" vertical="center" wrapText="1"/>
    </xf>
    <xf numFmtId="178" fontId="0" fillId="0" borderId="0" xfId="16" applyNumberFormat="1" applyFont="1" applyAlignment="1">
      <alignment vertical="top" wrapText="1"/>
    </xf>
    <xf numFmtId="178" fontId="6" fillId="0" borderId="0" xfId="16" applyNumberFormat="1" applyFont="1" applyAlignment="1">
      <alignment vertical="top" wrapText="1"/>
    </xf>
    <xf numFmtId="178" fontId="6" fillId="0" borderId="1" xfId="16" applyNumberFormat="1" applyFont="1" applyBorder="1" applyAlignment="1">
      <alignment vertical="top" wrapText="1"/>
    </xf>
    <xf numFmtId="38" fontId="0" fillId="0" borderId="0" xfId="16" applyFont="1" applyAlignment="1">
      <alignment horizontal="left" vertical="center"/>
    </xf>
    <xf numFmtId="38" fontId="0" fillId="0" borderId="0" xfId="16" applyFont="1" applyAlignment="1">
      <alignment vertical="top" wrapText="1"/>
    </xf>
    <xf numFmtId="0" fontId="0" fillId="0" borderId="0" xfId="0" applyFont="1" applyBorder="1" applyAlignment="1">
      <alignment vertical="top" wrapText="1"/>
    </xf>
  </cellXfs>
  <cellStyles count="1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07事業所" xfId="20"/>
    <cellStyle name="標準_016n人口" xfId="21"/>
    <cellStyle name="標準_022n人口" xfId="22"/>
    <cellStyle name="標準_105n水道" xfId="23"/>
    <cellStyle name="標準_106n公共下水道" xfId="24"/>
    <cellStyle name="標準_177n労働力" xfId="25"/>
    <cellStyle name="標準_1998006n" xfId="26"/>
    <cellStyle name="標準_i0090000" xfId="27"/>
    <cellStyle name="標準_JB16" xfId="28"/>
    <cellStyle name="標準_SSDS_ShiTemp" xfId="29"/>
    <cellStyle name="標準_住宅建て方構造階数3" xfId="30"/>
    <cellStyle name="標準_千葉土建　住宅資料３（山本）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3"/>
  <sheetViews>
    <sheetView tabSelected="1" workbookViewId="0" topLeftCell="B1">
      <selection activeCell="B1" sqref="B1"/>
    </sheetView>
  </sheetViews>
  <sheetFormatPr defaultColWidth="9.00390625" defaultRowHeight="13.5"/>
  <cols>
    <col min="1" max="1" width="30.625" style="1" hidden="1" customWidth="1"/>
    <col min="2" max="2" width="7.125" style="2" bestFit="1" customWidth="1"/>
    <col min="3" max="3" width="15.00390625" style="1" customWidth="1"/>
    <col min="4" max="4" width="13.50390625" style="1" hidden="1" customWidth="1"/>
    <col min="5" max="5" width="13.50390625" style="4" hidden="1" customWidth="1"/>
    <col min="6" max="6" width="10.625" style="1" bestFit="1" customWidth="1"/>
    <col min="7" max="7" width="7.125" style="1" bestFit="1" customWidth="1"/>
    <col min="8" max="8" width="10.625" style="1" bestFit="1" customWidth="1"/>
    <col min="9" max="9" width="7.125" style="1" bestFit="1" customWidth="1"/>
    <col min="10" max="10" width="8.625" style="1" bestFit="1" customWidth="1"/>
    <col min="11" max="11" width="10.125" style="2" customWidth="1"/>
    <col min="12" max="12" width="8.625" style="8" bestFit="1" customWidth="1"/>
    <col min="13" max="13" width="7.375" style="9" bestFit="1" customWidth="1"/>
    <col min="14" max="14" width="7.50390625" style="9" bestFit="1" customWidth="1"/>
    <col min="15" max="16" width="7.375" style="9" bestFit="1" customWidth="1"/>
    <col min="17" max="17" width="7.50390625" style="9" bestFit="1" customWidth="1"/>
    <col min="18" max="18" width="7.375" style="9" bestFit="1" customWidth="1"/>
    <col min="19" max="19" width="8.625" style="8" bestFit="1" customWidth="1"/>
    <col min="20" max="22" width="7.375" style="9" bestFit="1" customWidth="1"/>
    <col min="23" max="25" width="6.50390625" style="9" bestFit="1" customWidth="1"/>
    <col min="26" max="26" width="8.25390625" style="1" bestFit="1" customWidth="1"/>
    <col min="27" max="27" width="9.25390625" style="1" bestFit="1" customWidth="1"/>
    <col min="28" max="28" width="9.125" style="1" bestFit="1" customWidth="1"/>
    <col min="29" max="29" width="9.125" style="1" customWidth="1"/>
    <col min="30" max="30" width="11.50390625" style="2" customWidth="1"/>
    <col min="31" max="31" width="7.375" style="1" bestFit="1" customWidth="1"/>
    <col min="32" max="32" width="9.125" style="4" hidden="1" customWidth="1"/>
    <col min="33" max="33" width="12.875" style="4" hidden="1" customWidth="1"/>
    <col min="34" max="16384" width="9.00390625" style="1" customWidth="1"/>
  </cols>
  <sheetData>
    <row r="1" spans="3:34" ht="23.25" customHeight="1">
      <c r="C1" s="3" t="s">
        <v>116</v>
      </c>
      <c r="D1" s="3"/>
      <c r="F1" s="5" t="s">
        <v>117</v>
      </c>
      <c r="G1" s="3"/>
      <c r="H1" s="4" t="s">
        <v>432</v>
      </c>
      <c r="I1" s="3"/>
      <c r="J1" s="6"/>
      <c r="K1" s="7"/>
      <c r="Z1" s="3"/>
      <c r="AA1" s="3"/>
      <c r="AB1" s="3"/>
      <c r="AE1" s="10"/>
      <c r="AH1" s="11"/>
    </row>
    <row r="2" spans="3:31" ht="12.75" customHeight="1">
      <c r="C2" s="12"/>
      <c r="D2" s="3"/>
      <c r="F2" s="3"/>
      <c r="G2" s="3"/>
      <c r="H2" s="3"/>
      <c r="I2" s="3"/>
      <c r="J2" s="1369" t="s">
        <v>118</v>
      </c>
      <c r="K2" s="13"/>
      <c r="L2" s="1369" t="s">
        <v>119</v>
      </c>
      <c r="M2" s="1369"/>
      <c r="N2" s="1369"/>
      <c r="O2" s="1369"/>
      <c r="P2" s="1369"/>
      <c r="Q2" s="1369"/>
      <c r="R2" s="1369"/>
      <c r="S2" s="1369"/>
      <c r="T2" s="1369"/>
      <c r="U2" s="1369"/>
      <c r="V2" s="1369"/>
      <c r="W2" s="1369"/>
      <c r="X2" s="1369"/>
      <c r="Y2" s="1369"/>
      <c r="Z2" s="3"/>
      <c r="AA2" s="3"/>
      <c r="AB2" s="3"/>
      <c r="AC2" s="3"/>
      <c r="AD2" s="14"/>
      <c r="AE2" s="3"/>
    </row>
    <row r="3" spans="3:31" ht="13.5" customHeight="1">
      <c r="C3" s="3"/>
      <c r="D3" s="3"/>
      <c r="F3" s="3"/>
      <c r="G3" s="3"/>
      <c r="H3" s="3"/>
      <c r="I3" s="3"/>
      <c r="J3" s="1370"/>
      <c r="K3" s="15"/>
      <c r="L3" s="1370"/>
      <c r="M3" s="1370"/>
      <c r="N3" s="1370"/>
      <c r="O3" s="1370"/>
      <c r="P3" s="1370"/>
      <c r="Q3" s="1370"/>
      <c r="R3" s="1370"/>
      <c r="S3" s="1370"/>
      <c r="T3" s="1370"/>
      <c r="U3" s="1370"/>
      <c r="V3" s="1370"/>
      <c r="W3" s="1370"/>
      <c r="X3" s="1370"/>
      <c r="Y3" s="1370"/>
      <c r="Z3" s="3"/>
      <c r="AA3" s="3"/>
      <c r="AB3" s="3"/>
      <c r="AC3" s="3"/>
      <c r="AD3" s="14"/>
      <c r="AE3" s="3"/>
    </row>
    <row r="4" spans="2:33" ht="33" customHeight="1">
      <c r="B4" s="16"/>
      <c r="C4" s="17"/>
      <c r="D4" s="18"/>
      <c r="E4" s="18"/>
      <c r="F4" s="1371" t="s">
        <v>120</v>
      </c>
      <c r="G4" s="1372"/>
      <c r="H4" s="1371" t="s">
        <v>121</v>
      </c>
      <c r="I4" s="1372"/>
      <c r="J4" s="20" t="s">
        <v>122</v>
      </c>
      <c r="K4" s="21" t="s">
        <v>123</v>
      </c>
      <c r="L4" s="1373" t="s">
        <v>124</v>
      </c>
      <c r="M4" s="1374"/>
      <c r="N4" s="1374"/>
      <c r="O4" s="1374"/>
      <c r="P4" s="1374"/>
      <c r="Q4" s="1374"/>
      <c r="R4" s="1375"/>
      <c r="S4" s="1373" t="s">
        <v>125</v>
      </c>
      <c r="T4" s="1374"/>
      <c r="U4" s="1374"/>
      <c r="V4" s="1374"/>
      <c r="W4" s="1374"/>
      <c r="X4" s="1374"/>
      <c r="Y4" s="1375"/>
      <c r="Z4" s="1376" t="s">
        <v>126</v>
      </c>
      <c r="AA4" s="1377"/>
      <c r="AB4" s="1378"/>
      <c r="AC4" s="22" t="s">
        <v>127</v>
      </c>
      <c r="AD4" s="21" t="s">
        <v>128</v>
      </c>
      <c r="AE4" s="23" t="s">
        <v>129</v>
      </c>
      <c r="AF4" s="23" t="s">
        <v>130</v>
      </c>
      <c r="AG4" s="24" t="s">
        <v>131</v>
      </c>
    </row>
    <row r="5" spans="2:33" s="25" customFormat="1" ht="13.5">
      <c r="B5" s="26"/>
      <c r="C5" s="27"/>
      <c r="D5" s="28"/>
      <c r="E5" s="29"/>
      <c r="F5" s="1371" t="s">
        <v>132</v>
      </c>
      <c r="G5" s="1372"/>
      <c r="H5" s="1371" t="s">
        <v>132</v>
      </c>
      <c r="I5" s="1372"/>
      <c r="J5" s="19" t="s">
        <v>132</v>
      </c>
      <c r="K5" s="30" t="s">
        <v>132</v>
      </c>
      <c r="L5" s="31" t="s">
        <v>0</v>
      </c>
      <c r="M5" s="32" t="s">
        <v>1</v>
      </c>
      <c r="N5" s="32" t="s">
        <v>2</v>
      </c>
      <c r="O5" s="32" t="s">
        <v>3</v>
      </c>
      <c r="P5" s="32" t="s">
        <v>4</v>
      </c>
      <c r="Q5" s="32" t="s">
        <v>5</v>
      </c>
      <c r="R5" s="32" t="s">
        <v>6</v>
      </c>
      <c r="S5" s="31" t="s">
        <v>133</v>
      </c>
      <c r="T5" s="32" t="s">
        <v>1</v>
      </c>
      <c r="U5" s="32" t="s">
        <v>2</v>
      </c>
      <c r="V5" s="32" t="s">
        <v>3</v>
      </c>
      <c r="W5" s="32" t="s">
        <v>4</v>
      </c>
      <c r="X5" s="32" t="s">
        <v>5</v>
      </c>
      <c r="Y5" s="32" t="s">
        <v>6</v>
      </c>
      <c r="Z5" s="33" t="s">
        <v>7</v>
      </c>
      <c r="AA5" s="34" t="s">
        <v>8</v>
      </c>
      <c r="AB5" s="35" t="s">
        <v>9</v>
      </c>
      <c r="AC5" s="36" t="s">
        <v>134</v>
      </c>
      <c r="AD5" s="37" t="s">
        <v>135</v>
      </c>
      <c r="AE5" s="38" t="s">
        <v>132</v>
      </c>
      <c r="AF5" s="38" t="s">
        <v>132</v>
      </c>
      <c r="AG5" s="19" t="s">
        <v>136</v>
      </c>
    </row>
    <row r="6" spans="2:33" s="39" customFormat="1" ht="45" customHeight="1">
      <c r="B6" s="40"/>
      <c r="C6" s="41"/>
      <c r="D6" s="42"/>
      <c r="E6" s="43"/>
      <c r="F6" s="1379" t="s">
        <v>137</v>
      </c>
      <c r="G6" s="1380"/>
      <c r="H6" s="1379" t="s">
        <v>137</v>
      </c>
      <c r="I6" s="1380"/>
      <c r="J6" s="44" t="s">
        <v>137</v>
      </c>
      <c r="K6" s="45"/>
      <c r="L6" s="1379" t="s">
        <v>138</v>
      </c>
      <c r="M6" s="1381"/>
      <c r="N6" s="1381"/>
      <c r="O6" s="1381"/>
      <c r="P6" s="1381"/>
      <c r="Q6" s="1381"/>
      <c r="R6" s="1382"/>
      <c r="S6" s="1379" t="s">
        <v>138</v>
      </c>
      <c r="T6" s="1381"/>
      <c r="U6" s="1381"/>
      <c r="V6" s="1381"/>
      <c r="W6" s="1381"/>
      <c r="X6" s="1381"/>
      <c r="Y6" s="1382"/>
      <c r="Z6" s="1379" t="s">
        <v>138</v>
      </c>
      <c r="AA6" s="1383"/>
      <c r="AB6" s="1380"/>
      <c r="AC6" s="46" t="s">
        <v>137</v>
      </c>
      <c r="AD6" s="47" t="s">
        <v>138</v>
      </c>
      <c r="AE6" s="44" t="s">
        <v>137</v>
      </c>
      <c r="AF6" s="44" t="s">
        <v>139</v>
      </c>
      <c r="AG6" s="24" t="s">
        <v>140</v>
      </c>
    </row>
    <row r="7" spans="2:33" s="48" customFormat="1" ht="15.75" customHeight="1" thickBot="1">
      <c r="B7" s="49"/>
      <c r="C7" s="52"/>
      <c r="D7" s="53"/>
      <c r="E7" s="53"/>
      <c r="F7" s="54" t="s">
        <v>141</v>
      </c>
      <c r="G7" s="55" t="s">
        <v>142</v>
      </c>
      <c r="H7" s="53" t="s">
        <v>143</v>
      </c>
      <c r="I7" s="55" t="s">
        <v>142</v>
      </c>
      <c r="J7" s="56" t="s">
        <v>143</v>
      </c>
      <c r="K7" s="57" t="s">
        <v>142</v>
      </c>
      <c r="L7" s="58" t="s">
        <v>142</v>
      </c>
      <c r="M7" s="59"/>
      <c r="N7" s="59"/>
      <c r="O7" s="59"/>
      <c r="P7" s="59"/>
      <c r="Q7" s="59"/>
      <c r="R7" s="60"/>
      <c r="S7" s="58" t="s">
        <v>142</v>
      </c>
      <c r="T7" s="59"/>
      <c r="U7" s="59"/>
      <c r="V7" s="59"/>
      <c r="W7" s="59"/>
      <c r="X7" s="59"/>
      <c r="Y7" s="60"/>
      <c r="Z7" s="54" t="s">
        <v>142</v>
      </c>
      <c r="AA7" s="61" t="s">
        <v>142</v>
      </c>
      <c r="AB7" s="55" t="s">
        <v>142</v>
      </c>
      <c r="AC7" s="56"/>
      <c r="AD7" s="57"/>
      <c r="AE7" s="56"/>
      <c r="AF7" s="62"/>
      <c r="AG7" s="56" t="s">
        <v>142</v>
      </c>
    </row>
    <row r="8" spans="2:33" ht="16.5" customHeight="1" thickBot="1" thickTop="1">
      <c r="B8" s="63"/>
      <c r="C8" s="64" t="s">
        <v>116</v>
      </c>
      <c r="D8" s="65"/>
      <c r="E8" s="66"/>
      <c r="F8" s="67">
        <v>2325232</v>
      </c>
      <c r="G8" s="68">
        <f aca="true" t="shared" si="0" ref="G8:G29">F8/F$8*100</f>
        <v>100</v>
      </c>
      <c r="H8" s="69">
        <v>6056462</v>
      </c>
      <c r="I8" s="68">
        <f aca="true" t="shared" si="1" ref="I8:I29">H8/H$8*100</f>
        <v>100</v>
      </c>
      <c r="J8" s="68">
        <v>1174.4886244638</v>
      </c>
      <c r="K8" s="70"/>
      <c r="L8" s="71">
        <v>31.86197048043949</v>
      </c>
      <c r="M8" s="72">
        <v>23.129262916746214</v>
      </c>
      <c r="N8" s="72">
        <v>10.829245121455306</v>
      </c>
      <c r="O8" s="72">
        <v>15.346040729376979</v>
      </c>
      <c r="P8" s="72">
        <v>11.10274364174931</v>
      </c>
      <c r="Q8" s="72">
        <v>7.840833306869064</v>
      </c>
      <c r="R8" s="73">
        <v>6.990252665056835</v>
      </c>
      <c r="S8" s="74">
        <v>23.24355199749066</v>
      </c>
      <c r="T8" s="75">
        <v>14.13006094987717</v>
      </c>
      <c r="U8" s="75">
        <v>8.71598826208593</v>
      </c>
      <c r="V8" s="75">
        <v>7.910899480066967</v>
      </c>
      <c r="W8" s="75">
        <v>4.362453376687921</v>
      </c>
      <c r="X8" s="75">
        <v>2.2164165537786693</v>
      </c>
      <c r="Y8" s="76">
        <v>2.196603774540036</v>
      </c>
      <c r="Z8" s="77">
        <v>13.528492377232782</v>
      </c>
      <c r="AA8" s="78">
        <v>68.59780512120773</v>
      </c>
      <c r="AB8" s="79">
        <v>17.507630692638706</v>
      </c>
      <c r="AC8" s="80">
        <v>11.2420404906566</v>
      </c>
      <c r="AD8" s="81">
        <f aca="true" t="shared" si="2" ref="AD8:AD14">AB8-AC8</f>
        <v>6.265590201982107</v>
      </c>
      <c r="AE8" s="82">
        <v>42.4</v>
      </c>
      <c r="AF8" s="83">
        <v>1.22</v>
      </c>
      <c r="AG8" s="84">
        <v>7.6</v>
      </c>
    </row>
    <row r="9" spans="2:33" ht="13.5" customHeight="1" thickTop="1">
      <c r="B9" s="85" t="s">
        <v>144</v>
      </c>
      <c r="C9" s="86" t="s">
        <v>10</v>
      </c>
      <c r="D9" s="87" t="b">
        <f aca="true" t="shared" si="3" ref="D9:D40">EXACT(C9,E9)</f>
        <v>1</v>
      </c>
      <c r="E9" s="88" t="s">
        <v>10</v>
      </c>
      <c r="F9" s="89">
        <v>192962</v>
      </c>
      <c r="G9" s="90">
        <f t="shared" si="0"/>
        <v>8.298612783584606</v>
      </c>
      <c r="H9" s="91">
        <v>472579</v>
      </c>
      <c r="I9" s="90">
        <f t="shared" si="1"/>
        <v>7.802888881330388</v>
      </c>
      <c r="J9" s="92">
        <v>7705.51116908528</v>
      </c>
      <c r="K9" s="93">
        <v>96.5</v>
      </c>
      <c r="L9" s="94">
        <v>45.18064634542348</v>
      </c>
      <c r="M9" s="95">
        <v>25.424487017407372</v>
      </c>
      <c r="N9" s="96">
        <v>8.436584117729156</v>
      </c>
      <c r="O9" s="96">
        <v>14.921883379214188</v>
      </c>
      <c r="P9" s="96">
        <v>7.089793683581792</v>
      </c>
      <c r="Q9" s="96">
        <v>6.149233960225193</v>
      </c>
      <c r="R9" s="97">
        <v>5.615123999058581</v>
      </c>
      <c r="S9" s="94">
        <v>35.87154118245521</v>
      </c>
      <c r="T9" s="95">
        <v>16.341225570150744</v>
      </c>
      <c r="U9" s="96">
        <v>6.638178130683051</v>
      </c>
      <c r="V9" s="96">
        <v>6.722529843990147</v>
      </c>
      <c r="W9" s="96">
        <v>1.1602113061967076</v>
      </c>
      <c r="X9" s="96">
        <v>0.7232889060309466</v>
      </c>
      <c r="Y9" s="97">
        <v>1.664655226195624</v>
      </c>
      <c r="Z9" s="98">
        <v>13.628620823185116</v>
      </c>
      <c r="AA9" s="99">
        <v>69.59852215185187</v>
      </c>
      <c r="AB9" s="100">
        <v>16.28743553987799</v>
      </c>
      <c r="AC9" s="101">
        <v>8.837429009128869</v>
      </c>
      <c r="AD9" s="102">
        <f t="shared" si="2"/>
        <v>7.450006530749121</v>
      </c>
      <c r="AE9" s="103">
        <v>41.7</v>
      </c>
      <c r="AF9" s="104">
        <v>1.18</v>
      </c>
      <c r="AG9" s="105">
        <v>10.7</v>
      </c>
    </row>
    <row r="10" spans="2:33" ht="13.5" customHeight="1">
      <c r="B10" s="106" t="s">
        <v>144</v>
      </c>
      <c r="C10" s="107" t="s">
        <v>11</v>
      </c>
      <c r="D10" s="108" t="b">
        <f t="shared" si="3"/>
        <v>1</v>
      </c>
      <c r="E10" s="109" t="s">
        <v>11</v>
      </c>
      <c r="F10" s="110">
        <v>61108</v>
      </c>
      <c r="G10" s="111">
        <f t="shared" si="0"/>
        <v>2.628038836554804</v>
      </c>
      <c r="H10" s="112">
        <v>171246</v>
      </c>
      <c r="I10" s="111">
        <f t="shared" si="1"/>
        <v>2.8274923544472004</v>
      </c>
      <c r="J10" s="113">
        <v>1653.1132348682304</v>
      </c>
      <c r="K10" s="114">
        <v>76.6</v>
      </c>
      <c r="L10" s="115">
        <v>39.89759747932256</v>
      </c>
      <c r="M10" s="116">
        <v>32.85472972972973</v>
      </c>
      <c r="N10" s="116">
        <v>21.27569400296673</v>
      </c>
      <c r="O10" s="116">
        <v>27.750597006232162</v>
      </c>
      <c r="P10" s="116">
        <v>19.11915562951649</v>
      </c>
      <c r="Q10" s="116">
        <v>10.623110192521148</v>
      </c>
      <c r="R10" s="117">
        <v>5.714038577977684</v>
      </c>
      <c r="S10" s="115">
        <v>33.70840434861748</v>
      </c>
      <c r="T10" s="116">
        <v>25.216573436958566</v>
      </c>
      <c r="U10" s="116">
        <v>19.799367463925677</v>
      </c>
      <c r="V10" s="116">
        <v>19.366734591174215</v>
      </c>
      <c r="W10" s="116">
        <v>12.396328651996019</v>
      </c>
      <c r="X10" s="116">
        <v>5.109946871310508</v>
      </c>
      <c r="Y10" s="117">
        <v>0.18252658920987047</v>
      </c>
      <c r="Z10" s="118">
        <v>12.927601228641835</v>
      </c>
      <c r="AA10" s="119">
        <v>69.9525828340516</v>
      </c>
      <c r="AB10" s="120">
        <v>17.01528794833164</v>
      </c>
      <c r="AC10" s="121">
        <v>10.107364226682408</v>
      </c>
      <c r="AD10" s="122">
        <f t="shared" si="2"/>
        <v>6.907923721649231</v>
      </c>
      <c r="AE10" s="123">
        <v>43.1</v>
      </c>
      <c r="AF10" s="124">
        <v>0.97</v>
      </c>
      <c r="AG10" s="125">
        <v>4.8</v>
      </c>
    </row>
    <row r="11" spans="2:33" ht="13.5" customHeight="1">
      <c r="B11" s="106" t="s">
        <v>144</v>
      </c>
      <c r="C11" s="107" t="s">
        <v>12</v>
      </c>
      <c r="D11" s="108" t="b">
        <f t="shared" si="3"/>
        <v>1</v>
      </c>
      <c r="E11" s="109" t="s">
        <v>12</v>
      </c>
      <c r="F11" s="110">
        <v>57555</v>
      </c>
      <c r="G11" s="111">
        <f t="shared" si="0"/>
        <v>2.4752368795887896</v>
      </c>
      <c r="H11" s="112">
        <v>152641</v>
      </c>
      <c r="I11" s="111">
        <f t="shared" si="1"/>
        <v>2.520299805397937</v>
      </c>
      <c r="J11" s="113">
        <v>4326.5589569161</v>
      </c>
      <c r="K11" s="114">
        <v>89.7</v>
      </c>
      <c r="L11" s="115">
        <v>54.32338375050194</v>
      </c>
      <c r="M11" s="116">
        <v>33.57907975194067</v>
      </c>
      <c r="N11" s="116">
        <v>19.476008051425232</v>
      </c>
      <c r="O11" s="116">
        <v>20.295644140104887</v>
      </c>
      <c r="P11" s="126">
        <v>10.478879602439575</v>
      </c>
      <c r="Q11" s="116">
        <v>9.121020671042139</v>
      </c>
      <c r="R11" s="127">
        <v>7.841483979763912</v>
      </c>
      <c r="S11" s="115">
        <v>46.82836151190581</v>
      </c>
      <c r="T11" s="116">
        <v>28.57504581846243</v>
      </c>
      <c r="U11" s="116">
        <v>16.924086838280115</v>
      </c>
      <c r="V11" s="116">
        <v>12.332975088625462</v>
      </c>
      <c r="W11" s="116">
        <v>4.416710100743258</v>
      </c>
      <c r="X11" s="116">
        <v>2.927963349174331</v>
      </c>
      <c r="Y11" s="128">
        <v>1.4043992107728183</v>
      </c>
      <c r="Z11" s="118">
        <v>13.155705216815928</v>
      </c>
      <c r="AA11" s="119">
        <v>69.54684521196796</v>
      </c>
      <c r="AB11" s="120">
        <v>17.063567455663943</v>
      </c>
      <c r="AC11" s="121">
        <v>10.124106807070326</v>
      </c>
      <c r="AD11" s="122">
        <f t="shared" si="2"/>
        <v>6.9394606485936166</v>
      </c>
      <c r="AE11" s="123">
        <v>42.4</v>
      </c>
      <c r="AF11" s="124">
        <v>1.16</v>
      </c>
      <c r="AG11" s="125">
        <v>4</v>
      </c>
    </row>
    <row r="12" spans="2:33" ht="13.5" customHeight="1">
      <c r="B12" s="106" t="s">
        <v>144</v>
      </c>
      <c r="C12" s="107" t="s">
        <v>13</v>
      </c>
      <c r="D12" s="108" t="b">
        <f t="shared" si="3"/>
        <v>1</v>
      </c>
      <c r="E12" s="109" t="s">
        <v>13</v>
      </c>
      <c r="F12" s="110">
        <v>68609</v>
      </c>
      <c r="G12" s="111">
        <f t="shared" si="0"/>
        <v>2.950630302696677</v>
      </c>
      <c r="H12" s="112">
        <v>180729</v>
      </c>
      <c r="I12" s="111">
        <f t="shared" si="1"/>
        <v>2.9840689168032424</v>
      </c>
      <c r="J12" s="113">
        <v>3525.0438853130486</v>
      </c>
      <c r="K12" s="114">
        <v>87.6</v>
      </c>
      <c r="L12" s="115">
        <v>77.98190752736207</v>
      </c>
      <c r="M12" s="116">
        <v>26.900511404637157</v>
      </c>
      <c r="N12" s="126">
        <v>7.466561178826613</v>
      </c>
      <c r="O12" s="126">
        <v>11.836565670508662</v>
      </c>
      <c r="P12" s="126">
        <v>11.00551304204723</v>
      </c>
      <c r="Q12" s="116">
        <v>15.136577591638561</v>
      </c>
      <c r="R12" s="127">
        <v>10.428134556574923</v>
      </c>
      <c r="S12" s="115">
        <v>69.98649257091401</v>
      </c>
      <c r="T12" s="116">
        <v>18.73267291765994</v>
      </c>
      <c r="U12" s="126">
        <v>5.72951910707248</v>
      </c>
      <c r="V12" s="126">
        <v>4.523012434591797</v>
      </c>
      <c r="W12" s="126">
        <v>3.9659522928371964</v>
      </c>
      <c r="X12" s="116">
        <v>9.280365545049156</v>
      </c>
      <c r="Y12" s="127">
        <v>7.036506206765848</v>
      </c>
      <c r="Z12" s="129">
        <v>15.413685684090545</v>
      </c>
      <c r="AA12" s="119">
        <v>68.24084679271174</v>
      </c>
      <c r="AB12" s="120">
        <v>16.291796003961736</v>
      </c>
      <c r="AC12" s="121">
        <v>9.524364276514637</v>
      </c>
      <c r="AD12" s="122">
        <f t="shared" si="2"/>
        <v>6.767431727447098</v>
      </c>
      <c r="AE12" s="130">
        <v>41.2</v>
      </c>
      <c r="AF12" s="131">
        <v>1.25</v>
      </c>
      <c r="AG12" s="132">
        <v>8</v>
      </c>
    </row>
    <row r="13" spans="2:33" ht="13.5" customHeight="1">
      <c r="B13" s="106" t="s">
        <v>144</v>
      </c>
      <c r="C13" s="107" t="s">
        <v>14</v>
      </c>
      <c r="D13" s="108" t="b">
        <f t="shared" si="3"/>
        <v>1</v>
      </c>
      <c r="E13" s="109" t="s">
        <v>145</v>
      </c>
      <c r="F13" s="110">
        <v>37532</v>
      </c>
      <c r="G13" s="111">
        <f t="shared" si="0"/>
        <v>1.6141185051642157</v>
      </c>
      <c r="H13" s="112">
        <v>102812</v>
      </c>
      <c r="I13" s="111">
        <f t="shared" si="1"/>
        <v>1.6975587397394718</v>
      </c>
      <c r="J13" s="113">
        <v>4870.29843675983</v>
      </c>
      <c r="K13" s="114">
        <v>92.4</v>
      </c>
      <c r="L13" s="115">
        <v>59.32434893462029</v>
      </c>
      <c r="M13" s="116">
        <v>24.59278733497171</v>
      </c>
      <c r="N13" s="116">
        <v>13.866972477064222</v>
      </c>
      <c r="O13" s="116">
        <v>16.95604882568586</v>
      </c>
      <c r="P13" s="116">
        <v>12.43111049875999</v>
      </c>
      <c r="Q13" s="116">
        <v>9.175576728654148</v>
      </c>
      <c r="R13" s="117">
        <v>5.320462453698507</v>
      </c>
      <c r="S13" s="115">
        <v>54.40616765882697</v>
      </c>
      <c r="T13" s="116">
        <v>20.334028567816965</v>
      </c>
      <c r="U13" s="116">
        <v>12.53725855797891</v>
      </c>
      <c r="V13" s="116">
        <v>10.906014818271979</v>
      </c>
      <c r="W13" s="116">
        <v>4.883642637714093</v>
      </c>
      <c r="X13" s="116">
        <v>2.8878367805484784</v>
      </c>
      <c r="Y13" s="117">
        <v>0.2330047868347421</v>
      </c>
      <c r="Z13" s="129">
        <v>13.613196903085242</v>
      </c>
      <c r="AA13" s="133">
        <v>69.13492588413804</v>
      </c>
      <c r="AB13" s="120">
        <v>17.2012994592071</v>
      </c>
      <c r="AC13" s="121">
        <v>9.043673641342508</v>
      </c>
      <c r="AD13" s="122">
        <f t="shared" si="2"/>
        <v>8.157625817864592</v>
      </c>
      <c r="AE13" s="123">
        <v>42.6</v>
      </c>
      <c r="AF13" s="124">
        <v>1.18</v>
      </c>
      <c r="AG13" s="125">
        <v>5.5</v>
      </c>
    </row>
    <row r="14" spans="2:33" ht="13.5" customHeight="1">
      <c r="B14" s="106" t="s">
        <v>146</v>
      </c>
      <c r="C14" s="107" t="s">
        <v>15</v>
      </c>
      <c r="D14" s="108" t="b">
        <f t="shared" si="3"/>
        <v>1</v>
      </c>
      <c r="E14" s="109" t="s">
        <v>15</v>
      </c>
      <c r="F14" s="110">
        <v>30153</v>
      </c>
      <c r="G14" s="111">
        <f t="shared" si="0"/>
        <v>1.2967738272998135</v>
      </c>
      <c r="H14" s="112">
        <v>84770</v>
      </c>
      <c r="I14" s="111">
        <f t="shared" si="1"/>
        <v>1.399662046917821</v>
      </c>
      <c r="J14" s="113">
        <v>2442.939481268011</v>
      </c>
      <c r="K14" s="114">
        <v>80</v>
      </c>
      <c r="L14" s="115">
        <v>49.26535409932413</v>
      </c>
      <c r="M14" s="116">
        <v>62.11241263903927</v>
      </c>
      <c r="N14" s="116">
        <v>14.870362499240999</v>
      </c>
      <c r="O14" s="126">
        <v>13.664235119991542</v>
      </c>
      <c r="P14" s="116">
        <v>18.862484304515647</v>
      </c>
      <c r="Q14" s="116">
        <v>10.102116671231268</v>
      </c>
      <c r="R14" s="127">
        <v>7.1497103869798515</v>
      </c>
      <c r="S14" s="115">
        <v>41.804739336492894</v>
      </c>
      <c r="T14" s="116">
        <v>58.3807919574343</v>
      </c>
      <c r="U14" s="116">
        <v>13.120399756904586</v>
      </c>
      <c r="V14" s="126">
        <v>7.684157115568291</v>
      </c>
      <c r="W14" s="116">
        <v>10.16949152542373</v>
      </c>
      <c r="X14" s="116">
        <v>3.845524875778351</v>
      </c>
      <c r="Y14" s="127">
        <v>2.6867913557515264</v>
      </c>
      <c r="Z14" s="129">
        <v>13.84805945499587</v>
      </c>
      <c r="AA14" s="119">
        <v>68.41689276866816</v>
      </c>
      <c r="AB14" s="122">
        <v>17.51916951751799</v>
      </c>
      <c r="AC14" s="121">
        <v>9.624504685829297</v>
      </c>
      <c r="AD14" s="122">
        <f t="shared" si="2"/>
        <v>7.894664831688694</v>
      </c>
      <c r="AE14" s="123">
        <v>43</v>
      </c>
      <c r="AF14" s="124">
        <v>1.17</v>
      </c>
      <c r="AG14" s="125">
        <v>5</v>
      </c>
    </row>
    <row r="15" spans="2:33" ht="13.5" customHeight="1">
      <c r="B15" s="106" t="s">
        <v>146</v>
      </c>
      <c r="C15" s="107" t="s">
        <v>16</v>
      </c>
      <c r="D15" s="108" t="b">
        <f t="shared" si="3"/>
        <v>1</v>
      </c>
      <c r="E15" s="109" t="s">
        <v>16</v>
      </c>
      <c r="F15" s="110">
        <v>25259</v>
      </c>
      <c r="G15" s="111">
        <f t="shared" si="0"/>
        <v>1.0863002057429108</v>
      </c>
      <c r="H15" s="112">
        <v>75735</v>
      </c>
      <c r="I15" s="111">
        <f t="shared" si="1"/>
        <v>1.2504825424480497</v>
      </c>
      <c r="J15" s="111">
        <v>1011.5533591558701</v>
      </c>
      <c r="K15" s="114">
        <v>83.6</v>
      </c>
      <c r="L15" s="134">
        <v>20.54230307190664</v>
      </c>
      <c r="M15" s="126">
        <v>18.42255125284738</v>
      </c>
      <c r="N15" s="116">
        <v>19.415724933878337</v>
      </c>
      <c r="O15" s="116">
        <v>42.63565891472868</v>
      </c>
      <c r="P15" s="116">
        <v>36.76595143986449</v>
      </c>
      <c r="Q15" s="116">
        <v>17.912989626877227</v>
      </c>
      <c r="R15" s="127">
        <v>10.55234593837535</v>
      </c>
      <c r="S15" s="134">
        <v>12.438379934534842</v>
      </c>
      <c r="T15" s="126">
        <v>12.023429553505665</v>
      </c>
      <c r="U15" s="116">
        <v>17.511506308901343</v>
      </c>
      <c r="V15" s="116">
        <v>33.31557071299158</v>
      </c>
      <c r="W15" s="116">
        <v>30.34215364937245</v>
      </c>
      <c r="X15" s="116">
        <v>11.311294427918671</v>
      </c>
      <c r="Y15" s="127">
        <v>4.325366760796198</v>
      </c>
      <c r="Z15" s="129">
        <v>15.600448933782268</v>
      </c>
      <c r="AA15" s="133">
        <v>69.12523932131775</v>
      </c>
      <c r="AB15" s="120">
        <v>15.158117118901432</v>
      </c>
      <c r="AC15" s="121">
        <v>10.64583397221626</v>
      </c>
      <c r="AD15" s="120"/>
      <c r="AE15" s="130">
        <v>41.2</v>
      </c>
      <c r="AF15" s="124">
        <v>1.1</v>
      </c>
      <c r="AG15" s="125">
        <v>6.6</v>
      </c>
    </row>
    <row r="16" spans="1:33" ht="13.5" customHeight="1">
      <c r="A16" s="135" t="s">
        <v>147</v>
      </c>
      <c r="B16" s="106" t="s">
        <v>146</v>
      </c>
      <c r="C16" s="107" t="s">
        <v>17</v>
      </c>
      <c r="D16" s="108" t="b">
        <f t="shared" si="3"/>
        <v>1</v>
      </c>
      <c r="E16" s="109" t="s">
        <v>17</v>
      </c>
      <c r="F16" s="110">
        <v>17677</v>
      </c>
      <c r="G16" s="111">
        <f t="shared" si="0"/>
        <v>0.7602252162364873</v>
      </c>
      <c r="H16" s="112">
        <v>53005</v>
      </c>
      <c r="I16" s="111">
        <f t="shared" si="1"/>
        <v>0.8751809224593501</v>
      </c>
      <c r="J16" s="113">
        <v>1496.893532900311</v>
      </c>
      <c r="K16" s="114">
        <v>83.5</v>
      </c>
      <c r="L16" s="115">
        <v>34.58225667527993</v>
      </c>
      <c r="M16" s="116">
        <v>110.432</v>
      </c>
      <c r="N16" s="116">
        <v>27.296228710462287</v>
      </c>
      <c r="O16" s="116">
        <v>19.61533866921515</v>
      </c>
      <c r="P16" s="116">
        <v>37.14171576949965</v>
      </c>
      <c r="Q16" s="116">
        <v>11.986600640838917</v>
      </c>
      <c r="R16" s="127">
        <v>14.949928469241774</v>
      </c>
      <c r="S16" s="136">
        <v>23.398991340755543</v>
      </c>
      <c r="T16" s="116">
        <v>92.5817396668723</v>
      </c>
      <c r="U16" s="116">
        <v>28.990149755745975</v>
      </c>
      <c r="V16" s="116">
        <v>15.111442230086297</v>
      </c>
      <c r="W16" s="116">
        <v>27.959656976430615</v>
      </c>
      <c r="X16" s="116">
        <v>6.282402528977872</v>
      </c>
      <c r="Y16" s="127">
        <v>5.104003489916916</v>
      </c>
      <c r="Z16" s="129">
        <v>15.04952362984624</v>
      </c>
      <c r="AA16" s="133">
        <v>70.98009621733799</v>
      </c>
      <c r="AB16" s="120">
        <v>13.926988019998113</v>
      </c>
      <c r="AC16" s="120"/>
      <c r="AD16" s="120"/>
      <c r="AE16" s="130">
        <v>41.1</v>
      </c>
      <c r="AF16" s="131">
        <v>1.25</v>
      </c>
      <c r="AG16" s="137">
        <v>3.1</v>
      </c>
    </row>
    <row r="17" spans="1:33" ht="13.5" customHeight="1">
      <c r="A17" s="135" t="s">
        <v>148</v>
      </c>
      <c r="B17" s="106" t="s">
        <v>146</v>
      </c>
      <c r="C17" s="107" t="s">
        <v>18</v>
      </c>
      <c r="D17" s="108" t="b">
        <f t="shared" si="3"/>
        <v>1</v>
      </c>
      <c r="E17" s="109" t="s">
        <v>149</v>
      </c>
      <c r="F17" s="110">
        <v>18652</v>
      </c>
      <c r="G17" s="111">
        <f t="shared" si="0"/>
        <v>0.8021565159949631</v>
      </c>
      <c r="H17" s="112">
        <v>51370</v>
      </c>
      <c r="I17" s="111">
        <f t="shared" si="1"/>
        <v>0.8481849634324462</v>
      </c>
      <c r="J17" s="111">
        <v>952.8844370246708</v>
      </c>
      <c r="K17" s="114">
        <v>85.3</v>
      </c>
      <c r="L17" s="138">
        <v>33.00934579439252</v>
      </c>
      <c r="M17" s="116">
        <v>81.81562675660483</v>
      </c>
      <c r="N17" s="116">
        <v>44.61276858865358</v>
      </c>
      <c r="O17" s="116">
        <v>34.46285408872261</v>
      </c>
      <c r="P17" s="116">
        <v>23.443834963033627</v>
      </c>
      <c r="Q17" s="116">
        <v>10.136527563111798</v>
      </c>
      <c r="R17" s="127">
        <v>9.063267454098936</v>
      </c>
      <c r="S17" s="139">
        <v>22.581710135358204</v>
      </c>
      <c r="T17" s="116">
        <v>56.98222461621331</v>
      </c>
      <c r="U17" s="116">
        <v>42.78790478232897</v>
      </c>
      <c r="V17" s="116">
        <v>28.719473731639184</v>
      </c>
      <c r="W17" s="116">
        <v>13.567628115373845</v>
      </c>
      <c r="X17" s="116">
        <v>3.10278222989356</v>
      </c>
      <c r="Y17" s="127">
        <v>2.379623724489796</v>
      </c>
      <c r="Z17" s="129">
        <v>13.564337161767567</v>
      </c>
      <c r="AA17" s="133">
        <v>72.65329959120109</v>
      </c>
      <c r="AB17" s="120">
        <v>13.759003309324507</v>
      </c>
      <c r="AC17" s="120"/>
      <c r="AD17" s="120"/>
      <c r="AE17" s="130">
        <v>41.2</v>
      </c>
      <c r="AF17" s="124">
        <v>1.19</v>
      </c>
      <c r="AG17" s="137">
        <v>4.3</v>
      </c>
    </row>
    <row r="18" spans="2:33" ht="13.5" customHeight="1">
      <c r="B18" s="106" t="s">
        <v>146</v>
      </c>
      <c r="C18" s="107" t="s">
        <v>19</v>
      </c>
      <c r="D18" s="108" t="b">
        <f t="shared" si="3"/>
        <v>1</v>
      </c>
      <c r="E18" s="109" t="s">
        <v>19</v>
      </c>
      <c r="F18" s="110">
        <v>8246</v>
      </c>
      <c r="G18" s="111">
        <f t="shared" si="0"/>
        <v>0.35463127980347764</v>
      </c>
      <c r="H18" s="112">
        <v>21385</v>
      </c>
      <c r="I18" s="111">
        <f t="shared" si="1"/>
        <v>0.3530939350399623</v>
      </c>
      <c r="J18" s="111">
        <v>1124.342797055731</v>
      </c>
      <c r="K18" s="114">
        <v>76.9</v>
      </c>
      <c r="L18" s="115">
        <v>46.03825136612022</v>
      </c>
      <c r="M18" s="116">
        <v>60.00935453695042</v>
      </c>
      <c r="N18" s="116">
        <v>40.33908213972522</v>
      </c>
      <c r="O18" s="116">
        <v>19.85003124349094</v>
      </c>
      <c r="P18" s="116">
        <v>16.89259645464025</v>
      </c>
      <c r="Q18" s="126">
        <v>7.418971156705323</v>
      </c>
      <c r="R18" s="127">
        <v>14.131487889273355</v>
      </c>
      <c r="S18" s="136">
        <v>35.24524684454386</v>
      </c>
      <c r="T18" s="116">
        <v>51.29356172474897</v>
      </c>
      <c r="U18" s="116">
        <v>36.3551182946826</v>
      </c>
      <c r="V18" s="116">
        <v>10.507931054228942</v>
      </c>
      <c r="W18" s="140">
        <v>3.7361384599440357</v>
      </c>
      <c r="X18" s="126">
        <v>-0.6693641041011039</v>
      </c>
      <c r="Y18" s="127">
        <v>7.543374402816193</v>
      </c>
      <c r="Z18" s="118">
        <v>12.2609305588029</v>
      </c>
      <c r="AA18" s="133">
        <v>71.81669394435352</v>
      </c>
      <c r="AB18" s="120">
        <v>15.922375496843582</v>
      </c>
      <c r="AC18" s="121">
        <v>10.080423597582296</v>
      </c>
      <c r="AD18" s="120">
        <f aca="true" t="shared" si="4" ref="AD18:AD29">AB18-AC18</f>
        <v>5.841951899261286</v>
      </c>
      <c r="AE18" s="130">
        <v>42.2</v>
      </c>
      <c r="AF18" s="124">
        <v>1.12</v>
      </c>
      <c r="AG18" s="141"/>
    </row>
    <row r="19" spans="2:33" ht="13.5" customHeight="1">
      <c r="B19" s="142" t="s">
        <v>146</v>
      </c>
      <c r="C19" s="107" t="s">
        <v>150</v>
      </c>
      <c r="D19" s="143" t="b">
        <f t="shared" si="3"/>
        <v>1</v>
      </c>
      <c r="E19" s="144" t="s">
        <v>20</v>
      </c>
      <c r="F19" s="145">
        <v>5114</v>
      </c>
      <c r="G19" s="146">
        <f t="shared" si="0"/>
        <v>0.21993504304086645</v>
      </c>
      <c r="H19" s="147">
        <v>16950</v>
      </c>
      <c r="I19" s="146">
        <f t="shared" si="1"/>
        <v>0.27986636422386535</v>
      </c>
      <c r="J19" s="146">
        <v>233.21408915795266</v>
      </c>
      <c r="K19" s="148">
        <v>74</v>
      </c>
      <c r="L19" s="134">
        <v>3.003080082135524</v>
      </c>
      <c r="M19" s="126">
        <v>1.794168950909544</v>
      </c>
      <c r="N19" s="126">
        <v>2.4724602203182378</v>
      </c>
      <c r="O19" s="126">
        <v>5.637840420449116</v>
      </c>
      <c r="P19" s="126">
        <v>10.063319764812302</v>
      </c>
      <c r="Q19" s="126">
        <v>-0.28765153071707417</v>
      </c>
      <c r="R19" s="117">
        <v>5.378116628889347</v>
      </c>
      <c r="S19" s="134">
        <v>-1.3013185927333448</v>
      </c>
      <c r="T19" s="126">
        <v>-0.04667172276996674</v>
      </c>
      <c r="U19" s="126">
        <v>1.727660071207611</v>
      </c>
      <c r="V19" s="126">
        <v>1.4573412129209937</v>
      </c>
      <c r="W19" s="126">
        <v>2.9293671888254256</v>
      </c>
      <c r="X19" s="126">
        <v>-3.285533761881215</v>
      </c>
      <c r="Y19" s="117">
        <v>-3.7095949554053287</v>
      </c>
      <c r="Z19" s="149">
        <v>12.112094395280236</v>
      </c>
      <c r="AA19" s="150">
        <v>60.45427728613569</v>
      </c>
      <c r="AB19" s="151">
        <v>27.421828908554573</v>
      </c>
      <c r="AC19" s="152">
        <v>21.306521619691228</v>
      </c>
      <c r="AD19" s="153">
        <f t="shared" si="4"/>
        <v>6.115307288863345</v>
      </c>
      <c r="AE19" s="154">
        <v>47.6</v>
      </c>
      <c r="AF19" s="155">
        <v>1.09</v>
      </c>
      <c r="AG19" s="156"/>
    </row>
    <row r="20" spans="2:33" ht="13.5" customHeight="1">
      <c r="B20" s="106" t="s">
        <v>146</v>
      </c>
      <c r="C20" s="107" t="s">
        <v>151</v>
      </c>
      <c r="D20" s="108" t="b">
        <f t="shared" si="3"/>
        <v>1</v>
      </c>
      <c r="E20" s="109" t="s">
        <v>21</v>
      </c>
      <c r="F20" s="110">
        <v>2454</v>
      </c>
      <c r="G20" s="111">
        <f t="shared" si="0"/>
        <v>0.10553785600748657</v>
      </c>
      <c r="H20" s="112">
        <v>8389</v>
      </c>
      <c r="I20" s="111">
        <f t="shared" si="1"/>
        <v>0.13851321117840748</v>
      </c>
      <c r="J20" s="111">
        <v>192.9836668967104</v>
      </c>
      <c r="K20" s="114">
        <v>68.2</v>
      </c>
      <c r="L20" s="134">
        <v>1.4689265536723164</v>
      </c>
      <c r="M20" s="126">
        <v>8.630289532293986</v>
      </c>
      <c r="N20" s="126">
        <v>8.14966683751922</v>
      </c>
      <c r="O20" s="126">
        <v>2.985781990521327</v>
      </c>
      <c r="P20" s="126">
        <v>6.028531983433042</v>
      </c>
      <c r="Q20" s="126">
        <v>1.3888888888888888</v>
      </c>
      <c r="R20" s="117">
        <v>5.051369863013699</v>
      </c>
      <c r="S20" s="134">
        <v>-3.9643815564771896</v>
      </c>
      <c r="T20" s="126">
        <v>1.2447605741140608</v>
      </c>
      <c r="U20" s="126">
        <v>4.516371847948815</v>
      </c>
      <c r="V20" s="126">
        <v>0.19205377505701596</v>
      </c>
      <c r="W20" s="126">
        <v>2.0366598778004072</v>
      </c>
      <c r="X20" s="126">
        <v>-1.3619819185159092</v>
      </c>
      <c r="Y20" s="117">
        <v>-0.14284013807880014</v>
      </c>
      <c r="Z20" s="118">
        <v>12.754797949696032</v>
      </c>
      <c r="AA20" s="119">
        <v>61.96209321730838</v>
      </c>
      <c r="AB20" s="122">
        <v>25.16390511383955</v>
      </c>
      <c r="AC20" s="157">
        <v>19.65480803099683</v>
      </c>
      <c r="AD20" s="120">
        <f t="shared" si="4"/>
        <v>5.509097082842722</v>
      </c>
      <c r="AE20" s="123">
        <v>46.1</v>
      </c>
      <c r="AF20" s="158">
        <v>1.25</v>
      </c>
      <c r="AG20" s="159"/>
    </row>
    <row r="21" spans="2:33" ht="13.5" customHeight="1">
      <c r="B21" s="106" t="s">
        <v>146</v>
      </c>
      <c r="C21" s="107" t="s">
        <v>22</v>
      </c>
      <c r="D21" s="108" t="b">
        <f t="shared" si="3"/>
        <v>1</v>
      </c>
      <c r="E21" s="109" t="s">
        <v>22</v>
      </c>
      <c r="F21" s="110">
        <v>3732</v>
      </c>
      <c r="G21" s="111">
        <f t="shared" si="0"/>
        <v>0.16050011353705781</v>
      </c>
      <c r="H21" s="112">
        <v>12652</v>
      </c>
      <c r="I21" s="111">
        <f t="shared" si="1"/>
        <v>0.20890084012745394</v>
      </c>
      <c r="J21" s="111">
        <v>271.6770453081383</v>
      </c>
      <c r="K21" s="114">
        <v>68.4</v>
      </c>
      <c r="L21" s="134">
        <v>3.2679738562091507</v>
      </c>
      <c r="M21" s="126">
        <v>2.088607594936709</v>
      </c>
      <c r="N21" s="126">
        <v>3.347799132052077</v>
      </c>
      <c r="O21" s="126">
        <v>12.47750449910018</v>
      </c>
      <c r="P21" s="116">
        <v>38.08</v>
      </c>
      <c r="Q21" s="116">
        <v>20.239474700656622</v>
      </c>
      <c r="R21" s="127">
        <v>19.884355926758754</v>
      </c>
      <c r="S21" s="134">
        <v>1.5413995362160686</v>
      </c>
      <c r="T21" s="126">
        <v>0.10746910263299302</v>
      </c>
      <c r="U21" s="126">
        <v>3.3816425120772946</v>
      </c>
      <c r="V21" s="116">
        <v>14.90134994807892</v>
      </c>
      <c r="W21" s="116">
        <v>14.979665612291008</v>
      </c>
      <c r="X21" s="116">
        <v>9.08822951463942</v>
      </c>
      <c r="Y21" s="127">
        <v>13.951184364586148</v>
      </c>
      <c r="Z21" s="129">
        <v>14.211191906417959</v>
      </c>
      <c r="AA21" s="119">
        <v>67.42017072399621</v>
      </c>
      <c r="AB21" s="122">
        <v>18.368637369585837</v>
      </c>
      <c r="AC21" s="157">
        <v>17.35114953821969</v>
      </c>
      <c r="AD21" s="120">
        <f t="shared" si="4"/>
        <v>1.0174878313661466</v>
      </c>
      <c r="AE21" s="130">
        <v>41.7</v>
      </c>
      <c r="AF21" s="124">
        <v>0.84</v>
      </c>
      <c r="AG21" s="141"/>
    </row>
    <row r="22" spans="2:33" ht="13.5" customHeight="1">
      <c r="B22" s="106" t="s">
        <v>146</v>
      </c>
      <c r="C22" s="107" t="s">
        <v>23</v>
      </c>
      <c r="D22" s="108" t="b">
        <f t="shared" si="3"/>
        <v>1</v>
      </c>
      <c r="E22" s="109" t="s">
        <v>23</v>
      </c>
      <c r="F22" s="110">
        <v>2465</v>
      </c>
      <c r="G22" s="111">
        <f t="shared" si="0"/>
        <v>0.10601092708168475</v>
      </c>
      <c r="H22" s="112">
        <v>8390</v>
      </c>
      <c r="I22" s="111">
        <f t="shared" si="1"/>
        <v>0.13852972246833217</v>
      </c>
      <c r="J22" s="111">
        <v>353.7099494097808</v>
      </c>
      <c r="K22" s="114">
        <v>81.1</v>
      </c>
      <c r="L22" s="134">
        <v>2.182952182952183</v>
      </c>
      <c r="M22" s="126">
        <v>1.627670396744659</v>
      </c>
      <c r="N22" s="126">
        <v>-0.10010010010010009</v>
      </c>
      <c r="O22" s="126">
        <v>1.6032064128256511</v>
      </c>
      <c r="P22" s="126">
        <v>4.043392504930966</v>
      </c>
      <c r="Q22" s="116">
        <v>112.22748815165878</v>
      </c>
      <c r="R22" s="127">
        <v>10.093791871371147</v>
      </c>
      <c r="S22" s="134">
        <v>0.4161191414805081</v>
      </c>
      <c r="T22" s="126">
        <v>0.806979280261723</v>
      </c>
      <c r="U22" s="126">
        <v>0.99524015577672</v>
      </c>
      <c r="V22" s="126">
        <v>-2.2922022279348755</v>
      </c>
      <c r="W22" s="126">
        <v>-2.806402104801579</v>
      </c>
      <c r="X22" s="116">
        <v>85.17933679224002</v>
      </c>
      <c r="Y22" s="127">
        <v>2.2048970641978314</v>
      </c>
      <c r="Z22" s="129">
        <v>19.702026221692492</v>
      </c>
      <c r="AA22" s="119">
        <v>63.90941597139451</v>
      </c>
      <c r="AB22" s="120">
        <v>16.388557806912992</v>
      </c>
      <c r="AC22" s="157">
        <v>19.896232799458605</v>
      </c>
      <c r="AD22" s="120">
        <f t="shared" si="4"/>
        <v>-3.5076749925456134</v>
      </c>
      <c r="AE22" s="130">
        <v>40.2</v>
      </c>
      <c r="AF22" s="131">
        <v>1.31</v>
      </c>
      <c r="AG22" s="141"/>
    </row>
    <row r="23" spans="1:33" ht="13.5" customHeight="1">
      <c r="A23" s="160" t="s">
        <v>152</v>
      </c>
      <c r="B23" s="161" t="s">
        <v>146</v>
      </c>
      <c r="C23" s="162" t="s">
        <v>153</v>
      </c>
      <c r="D23" s="108" t="b">
        <f t="shared" si="3"/>
        <v>1</v>
      </c>
      <c r="E23" s="109" t="s">
        <v>24</v>
      </c>
      <c r="F23" s="110">
        <v>3740</v>
      </c>
      <c r="G23" s="111">
        <f t="shared" si="0"/>
        <v>0.16084416522738376</v>
      </c>
      <c r="H23" s="112">
        <v>12720</v>
      </c>
      <c r="I23" s="111">
        <f t="shared" si="1"/>
        <v>0.21002360784233434</v>
      </c>
      <c r="J23" s="111">
        <v>251.5325291674906</v>
      </c>
      <c r="K23" s="114"/>
      <c r="L23" s="134">
        <v>6.548757170172085</v>
      </c>
      <c r="M23" s="126">
        <v>9.331538806639749</v>
      </c>
      <c r="N23" s="126">
        <v>4.677882642593353</v>
      </c>
      <c r="O23" s="126">
        <v>15.013720109760879</v>
      </c>
      <c r="P23" s="116">
        <v>17.416496250852077</v>
      </c>
      <c r="Q23" s="126">
        <v>5.8925979680696665</v>
      </c>
      <c r="R23" s="117">
        <v>2.5219298245614032</v>
      </c>
      <c r="S23" s="134">
        <v>1.32986701329867</v>
      </c>
      <c r="T23" s="126">
        <v>3.503059009275705</v>
      </c>
      <c r="U23" s="126">
        <v>3.6037753837353415</v>
      </c>
      <c r="V23" s="126">
        <v>7.573387319407381</v>
      </c>
      <c r="W23" s="116">
        <v>10.153977758768178</v>
      </c>
      <c r="X23" s="126">
        <v>1.5686883590898502</v>
      </c>
      <c r="Y23" s="117">
        <v>-2.7448581695848304</v>
      </c>
      <c r="Z23" s="118">
        <v>12.916666666666668</v>
      </c>
      <c r="AA23" s="119">
        <v>63.459119496855344</v>
      </c>
      <c r="AB23" s="122">
        <v>23.624213836477985</v>
      </c>
      <c r="AC23" s="157">
        <v>18.016618777665606</v>
      </c>
      <c r="AD23" s="120">
        <f t="shared" si="4"/>
        <v>5.607595058812379</v>
      </c>
      <c r="AE23" s="123">
        <v>45.3</v>
      </c>
      <c r="AF23" s="131">
        <v>1.45</v>
      </c>
      <c r="AG23" s="141"/>
    </row>
    <row r="24" spans="1:33" ht="13.5" customHeight="1">
      <c r="A24" s="160" t="s">
        <v>154</v>
      </c>
      <c r="B24" s="163" t="s">
        <v>146</v>
      </c>
      <c r="C24" s="164" t="s">
        <v>155</v>
      </c>
      <c r="D24" s="165" t="b">
        <f t="shared" si="3"/>
        <v>1</v>
      </c>
      <c r="E24" s="166" t="s">
        <v>25</v>
      </c>
      <c r="F24" s="167">
        <v>1475</v>
      </c>
      <c r="G24" s="168">
        <f t="shared" si="0"/>
        <v>0.06343453040384787</v>
      </c>
      <c r="H24" s="169">
        <v>5190</v>
      </c>
      <c r="I24" s="168">
        <f t="shared" si="1"/>
        <v>0.08569359470925435</v>
      </c>
      <c r="J24" s="168">
        <v>178.65748709122204</v>
      </c>
      <c r="K24" s="170"/>
      <c r="L24" s="171">
        <v>1.468048359240069</v>
      </c>
      <c r="M24" s="172">
        <v>2.127659574468085</v>
      </c>
      <c r="N24" s="172">
        <v>2.5</v>
      </c>
      <c r="O24" s="172">
        <v>13.495934959349592</v>
      </c>
      <c r="P24" s="172">
        <v>5.945558739255015</v>
      </c>
      <c r="Q24" s="172">
        <v>-0.878972278566599</v>
      </c>
      <c r="R24" s="173">
        <v>0.6139154160982265</v>
      </c>
      <c r="S24" s="171">
        <v>-1.4694940476190477</v>
      </c>
      <c r="T24" s="172">
        <v>0.4342080422880876</v>
      </c>
      <c r="U24" s="172">
        <v>-1.1842105263157896</v>
      </c>
      <c r="V24" s="172">
        <v>4.1468518166254515</v>
      </c>
      <c r="W24" s="172">
        <v>-0.2009132420091324</v>
      </c>
      <c r="X24" s="172">
        <v>-2.6537335285505126</v>
      </c>
      <c r="Y24" s="173">
        <v>-2.4252679075014103</v>
      </c>
      <c r="Z24" s="174">
        <v>11.695568400770712</v>
      </c>
      <c r="AA24" s="175">
        <v>59.80732177263969</v>
      </c>
      <c r="AB24" s="176">
        <v>28.111753371868982</v>
      </c>
      <c r="AC24" s="177">
        <v>21.394582723279647</v>
      </c>
      <c r="AD24" s="176">
        <f t="shared" si="4"/>
        <v>6.7171706485893345</v>
      </c>
      <c r="AE24" s="178">
        <v>47.9</v>
      </c>
      <c r="AF24" s="124">
        <v>1.19</v>
      </c>
      <c r="AG24" s="141"/>
    </row>
    <row r="25" spans="2:33" ht="13.5" customHeight="1">
      <c r="B25" s="179" t="s">
        <v>156</v>
      </c>
      <c r="C25" s="180" t="s">
        <v>157</v>
      </c>
      <c r="D25" s="181" t="b">
        <f t="shared" si="3"/>
        <v>1</v>
      </c>
      <c r="E25" s="182" t="s">
        <v>26</v>
      </c>
      <c r="F25" s="183">
        <v>373766</v>
      </c>
      <c r="G25" s="184">
        <f t="shared" si="0"/>
        <v>16.07435301079634</v>
      </c>
      <c r="H25" s="185">
        <v>924319</v>
      </c>
      <c r="I25" s="184">
        <f t="shared" si="1"/>
        <v>15.261698991919706</v>
      </c>
      <c r="J25" s="186">
        <v>3397.232431637754</v>
      </c>
      <c r="K25" s="187">
        <v>80.6</v>
      </c>
      <c r="L25" s="188">
        <v>44.013916515586345</v>
      </c>
      <c r="M25" s="189">
        <v>20.14668256832105</v>
      </c>
      <c r="N25" s="189">
        <v>7.30693363310497</v>
      </c>
      <c r="O25" s="189">
        <v>12.386543327008223</v>
      </c>
      <c r="P25" s="190">
        <v>11.316845648679354</v>
      </c>
      <c r="Q25" s="190">
        <v>10.0146619226078</v>
      </c>
      <c r="R25" s="191">
        <v>7.354972871590279</v>
      </c>
      <c r="S25" s="192">
        <v>36.75811446219196</v>
      </c>
      <c r="T25" s="189">
        <v>13.205916075685971</v>
      </c>
      <c r="U25" s="189">
        <v>5.693769007140656</v>
      </c>
      <c r="V25" s="189">
        <v>5.136704143586884</v>
      </c>
      <c r="W25" s="190">
        <v>3.306146807240899</v>
      </c>
      <c r="X25" s="190">
        <v>3.5344588144403284</v>
      </c>
      <c r="Y25" s="191">
        <v>4.1880644390439645</v>
      </c>
      <c r="Z25" s="193">
        <v>13.805623383269197</v>
      </c>
      <c r="AA25" s="194">
        <v>69.2088986594455</v>
      </c>
      <c r="AB25" s="195">
        <v>16.469530540863055</v>
      </c>
      <c r="AC25" s="196">
        <v>9.428880190645577</v>
      </c>
      <c r="AD25" s="197">
        <f t="shared" si="4"/>
        <v>7.0406503502174775</v>
      </c>
      <c r="AE25" s="198">
        <v>41.7</v>
      </c>
      <c r="AF25" s="199">
        <v>1.19</v>
      </c>
      <c r="AG25" s="200">
        <v>12.1</v>
      </c>
    </row>
    <row r="26" spans="2:33" ht="13.5" customHeight="1">
      <c r="B26" s="106" t="s">
        <v>156</v>
      </c>
      <c r="C26" s="201" t="s">
        <v>27</v>
      </c>
      <c r="D26" s="108" t="b">
        <f t="shared" si="3"/>
        <v>1</v>
      </c>
      <c r="E26" s="109" t="s">
        <v>27</v>
      </c>
      <c r="F26" s="110">
        <v>208168</v>
      </c>
      <c r="G26" s="111">
        <f t="shared" si="0"/>
        <v>8.952569033971663</v>
      </c>
      <c r="H26" s="112">
        <v>466608</v>
      </c>
      <c r="I26" s="111">
        <f t="shared" si="1"/>
        <v>7.704299969189933</v>
      </c>
      <c r="J26" s="113">
        <v>8123.39832869081</v>
      </c>
      <c r="K26" s="114">
        <v>97.6</v>
      </c>
      <c r="L26" s="115">
        <v>32.28632533690639</v>
      </c>
      <c r="M26" s="116">
        <v>24.442431679619784</v>
      </c>
      <c r="N26" s="126">
        <v>10.69223243983565</v>
      </c>
      <c r="O26" s="116">
        <v>20.07890438852634</v>
      </c>
      <c r="P26" s="126">
        <v>6.698815327727926</v>
      </c>
      <c r="Q26" s="126">
        <v>6.825669240065559</v>
      </c>
      <c r="R26" s="127">
        <v>7.534791457883482</v>
      </c>
      <c r="S26" s="202">
        <v>22.30794277068051</v>
      </c>
      <c r="T26" s="116">
        <v>14.079006298329737</v>
      </c>
      <c r="U26" s="116">
        <v>9.218545809951571</v>
      </c>
      <c r="V26" s="116">
        <v>9.746570074053219</v>
      </c>
      <c r="W26" s="126">
        <v>0.9067879687399792</v>
      </c>
      <c r="X26" s="126">
        <v>1.8356391369976508</v>
      </c>
      <c r="Y26" s="127">
        <v>4.004529223746328</v>
      </c>
      <c r="Z26" s="118">
        <v>13.004063367966259</v>
      </c>
      <c r="AA26" s="133">
        <v>71.41004869183554</v>
      </c>
      <c r="AB26" s="120">
        <v>14.08955697287659</v>
      </c>
      <c r="AC26" s="121">
        <v>9.098296466956453</v>
      </c>
      <c r="AD26" s="120">
        <f t="shared" si="4"/>
        <v>4.9912605059201365</v>
      </c>
      <c r="AE26" s="130">
        <v>40.5</v>
      </c>
      <c r="AF26" s="124">
        <v>1.21</v>
      </c>
      <c r="AG26" s="132">
        <v>8.2</v>
      </c>
    </row>
    <row r="27" spans="2:33" ht="13.5" customHeight="1">
      <c r="B27" s="106" t="s">
        <v>156</v>
      </c>
      <c r="C27" s="201" t="s">
        <v>28</v>
      </c>
      <c r="D27" s="108" t="b">
        <f t="shared" si="3"/>
        <v>1</v>
      </c>
      <c r="E27" s="109" t="s">
        <v>28</v>
      </c>
      <c r="F27" s="110">
        <v>233289</v>
      </c>
      <c r="G27" s="111">
        <f t="shared" si="0"/>
        <v>10.032934348056452</v>
      </c>
      <c r="H27" s="112">
        <v>569835</v>
      </c>
      <c r="I27" s="111">
        <f t="shared" si="1"/>
        <v>9.40871089424816</v>
      </c>
      <c r="J27" s="113">
        <v>6649.95915509394</v>
      </c>
      <c r="K27" s="114">
        <v>93.4</v>
      </c>
      <c r="L27" s="115">
        <v>35.69557529850909</v>
      </c>
      <c r="M27" s="116">
        <v>24.97044085355554</v>
      </c>
      <c r="N27" s="126">
        <v>7.357181474139485</v>
      </c>
      <c r="O27" s="126">
        <v>12.612482988915067</v>
      </c>
      <c r="P27" s="126">
        <v>8.341629356743203</v>
      </c>
      <c r="Q27" s="126">
        <v>6.213453884330009</v>
      </c>
      <c r="R27" s="127">
        <v>7.926719252388333</v>
      </c>
      <c r="S27" s="136">
        <v>30.014504065440377</v>
      </c>
      <c r="T27" s="140">
        <v>13.31549677263821</v>
      </c>
      <c r="U27" s="126">
        <v>5.741502047184313</v>
      </c>
      <c r="V27" s="126">
        <v>5.188513628132853</v>
      </c>
      <c r="W27" s="126">
        <v>1.4152305586288372</v>
      </c>
      <c r="X27" s="126">
        <v>1.7116695666001622</v>
      </c>
      <c r="Y27" s="127">
        <v>3.592425746354127</v>
      </c>
      <c r="Z27" s="118">
        <v>13.28928549492397</v>
      </c>
      <c r="AA27" s="133">
        <v>69.56891029859521</v>
      </c>
      <c r="AB27" s="120">
        <v>16.415804575008554</v>
      </c>
      <c r="AC27" s="121">
        <v>9.347709114173556</v>
      </c>
      <c r="AD27" s="122">
        <f t="shared" si="4"/>
        <v>7.068095460834998</v>
      </c>
      <c r="AE27" s="130">
        <v>41.7</v>
      </c>
      <c r="AF27" s="203">
        <v>1.2</v>
      </c>
      <c r="AG27" s="204">
        <v>10.2</v>
      </c>
    </row>
    <row r="28" spans="1:33" ht="13.5" customHeight="1">
      <c r="A28" s="4" t="s">
        <v>158</v>
      </c>
      <c r="B28" s="205" t="s">
        <v>156</v>
      </c>
      <c r="C28" s="206" t="s">
        <v>29</v>
      </c>
      <c r="D28" s="165" t="b">
        <f t="shared" si="3"/>
        <v>1</v>
      </c>
      <c r="E28" s="166" t="s">
        <v>29</v>
      </c>
      <c r="F28" s="167">
        <v>64924</v>
      </c>
      <c r="G28" s="168">
        <f t="shared" si="0"/>
        <v>2.792151492840284</v>
      </c>
      <c r="H28" s="169">
        <v>158785</v>
      </c>
      <c r="I28" s="168">
        <f t="shared" si="1"/>
        <v>2.6217451706953665</v>
      </c>
      <c r="J28" s="207">
        <v>7564.79275845641</v>
      </c>
      <c r="K28" s="170">
        <v>99.6</v>
      </c>
      <c r="L28" s="171">
        <v>21.21151472697555</v>
      </c>
      <c r="M28" s="172">
        <v>14.998073641917554</v>
      </c>
      <c r="N28" s="172">
        <v>9.170096678472289</v>
      </c>
      <c r="O28" s="208">
        <v>19.32704953967558</v>
      </c>
      <c r="P28" s="172">
        <v>6.7803148593787315</v>
      </c>
      <c r="Q28" s="172">
        <v>5.379507294247179</v>
      </c>
      <c r="R28" s="173">
        <v>5.989715125295894</v>
      </c>
      <c r="S28" s="171">
        <v>17.909775790137168</v>
      </c>
      <c r="T28" s="172">
        <v>6.196755252350405</v>
      </c>
      <c r="U28" s="208">
        <v>8.956893452119372</v>
      </c>
      <c r="V28" s="208">
        <v>11.077622557107762</v>
      </c>
      <c r="W28" s="172">
        <v>0.9348324101643218</v>
      </c>
      <c r="X28" s="172">
        <v>0.7515354477489911</v>
      </c>
      <c r="Y28" s="209">
        <v>3.0830455218260666</v>
      </c>
      <c r="Z28" s="210">
        <v>14.00636080234279</v>
      </c>
      <c r="AA28" s="211">
        <v>70.27301067481186</v>
      </c>
      <c r="AB28" s="212">
        <v>15.694807444028088</v>
      </c>
      <c r="AC28" s="213">
        <v>9.124385984419865</v>
      </c>
      <c r="AD28" s="178">
        <f t="shared" si="4"/>
        <v>6.570421459608223</v>
      </c>
      <c r="AE28" s="214">
        <v>40.8</v>
      </c>
      <c r="AF28" s="124">
        <v>1.13</v>
      </c>
      <c r="AG28" s="125">
        <v>6.2</v>
      </c>
    </row>
    <row r="29" spans="2:33" ht="13.5" customHeight="1">
      <c r="B29" s="215" t="s">
        <v>159</v>
      </c>
      <c r="C29" s="216" t="s">
        <v>30</v>
      </c>
      <c r="D29" s="217" t="b">
        <f t="shared" si="3"/>
        <v>1</v>
      </c>
      <c r="E29" s="218" t="s">
        <v>30</v>
      </c>
      <c r="F29" s="219">
        <v>33691</v>
      </c>
      <c r="G29" s="220">
        <f t="shared" si="0"/>
        <v>1.448930687346467</v>
      </c>
      <c r="H29" s="221">
        <v>93260</v>
      </c>
      <c r="I29" s="220">
        <f t="shared" si="1"/>
        <v>1.5398428983786243</v>
      </c>
      <c r="J29" s="220">
        <v>932.5067493250674</v>
      </c>
      <c r="K29" s="222">
        <v>81.2</v>
      </c>
      <c r="L29" s="223">
        <v>19.486301369863014</v>
      </c>
      <c r="M29" s="224">
        <v>16.222413298939525</v>
      </c>
      <c r="N29" s="225">
        <v>11.373612823674476</v>
      </c>
      <c r="O29" s="224">
        <v>13.546787121916656</v>
      </c>
      <c r="P29" s="225">
        <v>16.349453978159126</v>
      </c>
      <c r="Q29" s="224">
        <v>7.0964065433091985</v>
      </c>
      <c r="R29" s="226">
        <v>5.452439825972643</v>
      </c>
      <c r="S29" s="223">
        <v>11.578440973832963</v>
      </c>
      <c r="T29" s="224">
        <v>10.130578054263804</v>
      </c>
      <c r="U29" s="225">
        <v>7.561415528306371</v>
      </c>
      <c r="V29" s="225">
        <v>8.45974859935785</v>
      </c>
      <c r="W29" s="225">
        <v>9.86013399331232</v>
      </c>
      <c r="X29" s="224">
        <v>2.3073398498865423</v>
      </c>
      <c r="Y29" s="226">
        <v>-0.5534288060226703</v>
      </c>
      <c r="Z29" s="227">
        <v>13.289727643148188</v>
      </c>
      <c r="AA29" s="228">
        <v>66.50654085352777</v>
      </c>
      <c r="AB29" s="229">
        <v>20.18871970834227</v>
      </c>
      <c r="AC29" s="230">
        <v>13.671670448594869</v>
      </c>
      <c r="AD29" s="229">
        <f t="shared" si="4"/>
        <v>6.517049259747401</v>
      </c>
      <c r="AE29" s="231">
        <v>44.2</v>
      </c>
      <c r="AF29" s="232">
        <v>1.19</v>
      </c>
      <c r="AG29" s="233">
        <v>5.6</v>
      </c>
    </row>
    <row r="30" spans="1:33" ht="13.5" customHeight="1">
      <c r="A30" s="234">
        <v>38740</v>
      </c>
      <c r="B30" s="179" t="s">
        <v>160</v>
      </c>
      <c r="C30" s="180" t="s">
        <v>161</v>
      </c>
      <c r="D30" s="181" t="b">
        <f t="shared" si="3"/>
        <v>0</v>
      </c>
      <c r="E30" s="182"/>
      <c r="F30" s="235"/>
      <c r="G30" s="236"/>
      <c r="H30" s="237"/>
      <c r="I30" s="236"/>
      <c r="J30" s="236"/>
      <c r="K30" s="187">
        <v>82.7</v>
      </c>
      <c r="L30" s="238"/>
      <c r="M30" s="189"/>
      <c r="N30" s="189"/>
      <c r="O30" s="189"/>
      <c r="P30" s="189"/>
      <c r="Q30" s="189"/>
      <c r="R30" s="239"/>
      <c r="S30" s="238"/>
      <c r="T30" s="189"/>
      <c r="U30" s="189"/>
      <c r="V30" s="189"/>
      <c r="W30" s="189"/>
      <c r="X30" s="189"/>
      <c r="Y30" s="239"/>
      <c r="Z30" s="240"/>
      <c r="AA30" s="241"/>
      <c r="AB30" s="242"/>
      <c r="AC30" s="242"/>
      <c r="AD30" s="242"/>
      <c r="AE30" s="243"/>
      <c r="AF30" s="199"/>
      <c r="AG30" s="244">
        <v>3.2</v>
      </c>
    </row>
    <row r="31" spans="1:33" ht="13.5" customHeight="1">
      <c r="A31" s="234">
        <v>38534</v>
      </c>
      <c r="B31" s="106" t="s">
        <v>160</v>
      </c>
      <c r="C31" s="245" t="s">
        <v>31</v>
      </c>
      <c r="D31" s="217" t="b">
        <f t="shared" si="3"/>
        <v>1</v>
      </c>
      <c r="E31" s="218" t="s">
        <v>31</v>
      </c>
      <c r="F31" s="246">
        <v>22373</v>
      </c>
      <c r="G31" s="247">
        <f>F31/F$8*100</f>
        <v>0.9621835584578227</v>
      </c>
      <c r="H31" s="248">
        <v>70643</v>
      </c>
      <c r="I31" s="247">
        <f>H31/H$8*100</f>
        <v>1.166407054151417</v>
      </c>
      <c r="J31" s="247">
        <v>543.7841582634131</v>
      </c>
      <c r="K31" s="249">
        <v>88.3</v>
      </c>
      <c r="L31" s="250">
        <v>8.740685543964233</v>
      </c>
      <c r="M31" s="251">
        <v>9.10025354622079</v>
      </c>
      <c r="N31" s="251">
        <v>7.581182086552351</v>
      </c>
      <c r="O31" s="251">
        <v>7.426436244745446</v>
      </c>
      <c r="P31" s="251">
        <v>9.016304347826088</v>
      </c>
      <c r="Q31" s="251">
        <v>5.633381524502717</v>
      </c>
      <c r="R31" s="252">
        <v>5.587804993156826</v>
      </c>
      <c r="S31" s="250">
        <v>3.3580868882491495</v>
      </c>
      <c r="T31" s="251">
        <v>3.5069394989634275</v>
      </c>
      <c r="U31" s="251">
        <v>3.9278342634355172</v>
      </c>
      <c r="V31" s="251">
        <v>2.686321240474299</v>
      </c>
      <c r="W31" s="251">
        <v>2.2664756446991405</v>
      </c>
      <c r="X31" s="251">
        <v>-0.28858815947998095</v>
      </c>
      <c r="Y31" s="252">
        <v>-0.748847926267281</v>
      </c>
      <c r="Z31" s="253">
        <v>13.80179210962162</v>
      </c>
      <c r="AA31" s="254">
        <v>64.02899084127232</v>
      </c>
      <c r="AB31" s="255">
        <v>22.146567954362073</v>
      </c>
      <c r="AC31" s="256">
        <v>16.141382206194734</v>
      </c>
      <c r="AD31" s="257">
        <f>AB31-AC31</f>
        <v>6.005185748167339</v>
      </c>
      <c r="AE31" s="258">
        <v>44.5</v>
      </c>
      <c r="AF31" s="259">
        <v>1.36</v>
      </c>
      <c r="AG31" s="260">
        <v>3.9</v>
      </c>
    </row>
    <row r="32" spans="1:33" ht="13.5" customHeight="1">
      <c r="A32" s="234">
        <v>38803</v>
      </c>
      <c r="B32" s="106" t="s">
        <v>160</v>
      </c>
      <c r="C32" s="107" t="s">
        <v>162</v>
      </c>
      <c r="D32" s="217" t="b">
        <f t="shared" si="3"/>
        <v>0</v>
      </c>
      <c r="E32" s="218"/>
      <c r="F32" s="110"/>
      <c r="G32" s="261"/>
      <c r="H32" s="112"/>
      <c r="I32" s="261"/>
      <c r="J32" s="262"/>
      <c r="K32" s="114"/>
      <c r="L32" s="134"/>
      <c r="M32" s="126"/>
      <c r="N32" s="126"/>
      <c r="O32" s="126"/>
      <c r="P32" s="126"/>
      <c r="Q32" s="126"/>
      <c r="R32" s="117"/>
      <c r="S32" s="134"/>
      <c r="T32" s="126"/>
      <c r="U32" s="126"/>
      <c r="V32" s="126"/>
      <c r="W32" s="126"/>
      <c r="X32" s="126"/>
      <c r="Y32" s="117"/>
      <c r="Z32" s="118"/>
      <c r="AA32" s="119"/>
      <c r="AB32" s="120"/>
      <c r="AC32" s="120"/>
      <c r="AD32" s="120"/>
      <c r="AE32" s="130"/>
      <c r="AF32" s="124"/>
      <c r="AG32" s="137">
        <v>3.1</v>
      </c>
    </row>
    <row r="33" spans="2:33" ht="13.5" customHeight="1">
      <c r="B33" s="106" t="s">
        <v>163</v>
      </c>
      <c r="C33" s="201" t="s">
        <v>32</v>
      </c>
      <c r="D33" s="217" t="b">
        <f t="shared" si="3"/>
        <v>1</v>
      </c>
      <c r="E33" s="218" t="s">
        <v>32</v>
      </c>
      <c r="F33" s="110">
        <v>16732</v>
      </c>
      <c r="G33" s="111">
        <f>F33/F$8*100</f>
        <v>0.719584110316734</v>
      </c>
      <c r="H33" s="112">
        <v>49548</v>
      </c>
      <c r="I33" s="111">
        <f>H33/H$8*100</f>
        <v>0.8181013931896212</v>
      </c>
      <c r="J33" s="111">
        <v>853.3930416810196</v>
      </c>
      <c r="K33" s="114">
        <v>83</v>
      </c>
      <c r="L33" s="134">
        <v>12.16243654822335</v>
      </c>
      <c r="M33" s="126">
        <v>17.143374366401158</v>
      </c>
      <c r="N33" s="116">
        <v>20.259619842373667</v>
      </c>
      <c r="O33" s="116">
        <v>22.539193009509123</v>
      </c>
      <c r="P33" s="116">
        <v>32.508389261744966</v>
      </c>
      <c r="Q33" s="116">
        <v>18.502690724912945</v>
      </c>
      <c r="R33" s="127">
        <v>11.74034993989582</v>
      </c>
      <c r="S33" s="134">
        <v>5.287387756962487</v>
      </c>
      <c r="T33" s="126">
        <v>11.70180527295554</v>
      </c>
      <c r="U33" s="116">
        <v>14.177195566235175</v>
      </c>
      <c r="V33" s="116">
        <v>14.843856076035303</v>
      </c>
      <c r="W33" s="116">
        <v>25.212071054887243</v>
      </c>
      <c r="X33" s="116">
        <v>11.030852394778462</v>
      </c>
      <c r="Y33" s="127">
        <v>5.340590186240327</v>
      </c>
      <c r="Z33" s="129">
        <v>14.036893517397273</v>
      </c>
      <c r="AA33" s="119">
        <v>66.10155808508921</v>
      </c>
      <c r="AB33" s="122">
        <v>19.33882295955437</v>
      </c>
      <c r="AC33" s="157">
        <v>15.053230413332388</v>
      </c>
      <c r="AD33" s="120">
        <f>AB33-AC33</f>
        <v>4.285592546221983</v>
      </c>
      <c r="AE33" s="123">
        <v>43.6</v>
      </c>
      <c r="AF33" s="124">
        <v>1.1</v>
      </c>
      <c r="AG33" s="141"/>
    </row>
    <row r="34" spans="1:33" ht="13.5" customHeight="1">
      <c r="A34" s="234">
        <v>38803</v>
      </c>
      <c r="B34" s="106" t="s">
        <v>163</v>
      </c>
      <c r="C34" s="107" t="s">
        <v>164</v>
      </c>
      <c r="D34" s="217" t="b">
        <f t="shared" si="3"/>
        <v>0</v>
      </c>
      <c r="E34" s="218"/>
      <c r="F34" s="110"/>
      <c r="G34" s="261"/>
      <c r="H34" s="112"/>
      <c r="I34" s="261"/>
      <c r="J34" s="261"/>
      <c r="K34" s="114">
        <v>84</v>
      </c>
      <c r="L34" s="134"/>
      <c r="M34" s="126"/>
      <c r="N34" s="126"/>
      <c r="O34" s="126"/>
      <c r="P34" s="126"/>
      <c r="Q34" s="126"/>
      <c r="R34" s="117"/>
      <c r="S34" s="134"/>
      <c r="T34" s="126"/>
      <c r="U34" s="126"/>
      <c r="V34" s="126"/>
      <c r="W34" s="126"/>
      <c r="X34" s="126"/>
      <c r="Y34" s="117"/>
      <c r="Z34" s="118"/>
      <c r="AA34" s="119"/>
      <c r="AB34" s="120"/>
      <c r="AC34" s="121"/>
      <c r="AD34" s="120"/>
      <c r="AE34" s="130"/>
      <c r="AF34" s="124"/>
      <c r="AG34" s="141"/>
    </row>
    <row r="35" spans="2:33" ht="13.5" customHeight="1">
      <c r="B35" s="106" t="s">
        <v>163</v>
      </c>
      <c r="C35" s="201" t="s">
        <v>33</v>
      </c>
      <c r="D35" s="217" t="b">
        <f t="shared" si="3"/>
        <v>1</v>
      </c>
      <c r="E35" s="218" t="s">
        <v>33</v>
      </c>
      <c r="F35" s="110">
        <v>22701</v>
      </c>
      <c r="G35" s="111">
        <f>F35/F$8*100</f>
        <v>0.9762896777611869</v>
      </c>
      <c r="H35" s="112">
        <v>61701</v>
      </c>
      <c r="I35" s="111">
        <f>H35/H$8*100</f>
        <v>1.018763099644644</v>
      </c>
      <c r="J35" s="111">
        <v>690.6312961719275</v>
      </c>
      <c r="K35" s="114">
        <v>79.6</v>
      </c>
      <c r="L35" s="134">
        <v>12.8592632573202</v>
      </c>
      <c r="M35" s="126">
        <v>10.832137733142037</v>
      </c>
      <c r="N35" s="126">
        <v>11.898597626752967</v>
      </c>
      <c r="O35" s="116">
        <v>27.002795719656802</v>
      </c>
      <c r="P35" s="116">
        <v>27.637771367845758</v>
      </c>
      <c r="Q35" s="116">
        <v>19.55396966993756</v>
      </c>
      <c r="R35" s="127">
        <v>12.92344426205044</v>
      </c>
      <c r="S35" s="134">
        <v>4.182130048339311</v>
      </c>
      <c r="T35" s="126">
        <v>6.576662874932647</v>
      </c>
      <c r="U35" s="126">
        <v>8.17346852793304</v>
      </c>
      <c r="V35" s="116">
        <v>17.308441305533194</v>
      </c>
      <c r="W35" s="116">
        <v>20.67553509373824</v>
      </c>
      <c r="X35" s="116">
        <v>9.326852531181217</v>
      </c>
      <c r="Y35" s="127">
        <v>3.5164835164835164</v>
      </c>
      <c r="Z35" s="129">
        <v>13.999773099301471</v>
      </c>
      <c r="AA35" s="119">
        <v>68.1723148733408</v>
      </c>
      <c r="AB35" s="122">
        <v>17.77442829127567</v>
      </c>
      <c r="AC35" s="157">
        <v>14.126925898752752</v>
      </c>
      <c r="AD35" s="120">
        <f>AB35-AC35</f>
        <v>3.6475023925229166</v>
      </c>
      <c r="AE35" s="130">
        <v>42</v>
      </c>
      <c r="AF35" s="131">
        <v>1.24</v>
      </c>
      <c r="AG35" s="125">
        <v>6.1</v>
      </c>
    </row>
    <row r="36" spans="1:33" ht="13.5" customHeight="1">
      <c r="A36" s="160" t="s">
        <v>165</v>
      </c>
      <c r="B36" s="161" t="s">
        <v>163</v>
      </c>
      <c r="C36" s="162" t="s">
        <v>166</v>
      </c>
      <c r="D36" s="108" t="b">
        <f t="shared" si="3"/>
        <v>1</v>
      </c>
      <c r="E36" s="109" t="s">
        <v>34</v>
      </c>
      <c r="F36" s="110">
        <v>10107</v>
      </c>
      <c r="G36" s="111">
        <f>F36/F$8*100</f>
        <v>0.4346663042655528</v>
      </c>
      <c r="H36" s="112">
        <v>32067</v>
      </c>
      <c r="I36" s="111">
        <f>H36/H$8*100</f>
        <v>0.529467534015734</v>
      </c>
      <c r="J36" s="111">
        <v>397.1145510835913</v>
      </c>
      <c r="K36" s="114"/>
      <c r="L36" s="134">
        <v>4.413812308549151</v>
      </c>
      <c r="M36" s="126">
        <v>4.253900520069342</v>
      </c>
      <c r="N36" s="126">
        <v>4.451266308518802</v>
      </c>
      <c r="O36" s="126">
        <v>5.1922605927014445</v>
      </c>
      <c r="P36" s="126">
        <v>9.417927823050059</v>
      </c>
      <c r="Q36" s="126">
        <v>4.628151931056496</v>
      </c>
      <c r="R36" s="117">
        <v>2.7760829774252596</v>
      </c>
      <c r="S36" s="134">
        <v>-0.17763136646965733</v>
      </c>
      <c r="T36" s="126">
        <v>1.4009317975928561</v>
      </c>
      <c r="U36" s="126">
        <v>2.7695351137487636</v>
      </c>
      <c r="V36" s="126">
        <v>0.29805333912881493</v>
      </c>
      <c r="W36" s="126">
        <v>2.9407212505804052</v>
      </c>
      <c r="X36" s="126">
        <v>-1.34716583972335</v>
      </c>
      <c r="Y36" s="117">
        <v>-2.255616179473893</v>
      </c>
      <c r="Z36" s="118">
        <v>12.701531169114666</v>
      </c>
      <c r="AA36" s="119">
        <v>61.112670346462096</v>
      </c>
      <c r="AB36" s="122">
        <v>25.374996101911623</v>
      </c>
      <c r="AC36" s="157">
        <v>20.396932792061346</v>
      </c>
      <c r="AD36" s="120">
        <f>AB36-AC36</f>
        <v>4.978063309850278</v>
      </c>
      <c r="AE36" s="123">
        <v>46.4</v>
      </c>
      <c r="AF36" s="131">
        <v>1.34</v>
      </c>
      <c r="AG36" s="125"/>
    </row>
    <row r="37" spans="1:33" ht="13.5" customHeight="1">
      <c r="A37" s="160" t="s">
        <v>167</v>
      </c>
      <c r="B37" s="161" t="s">
        <v>163</v>
      </c>
      <c r="C37" s="263" t="s">
        <v>168</v>
      </c>
      <c r="D37" s="108" t="b">
        <f t="shared" si="3"/>
        <v>1</v>
      </c>
      <c r="E37" s="109" t="s">
        <v>35</v>
      </c>
      <c r="F37" s="110"/>
      <c r="G37" s="261"/>
      <c r="H37" s="264"/>
      <c r="I37" s="261"/>
      <c r="J37" s="261"/>
      <c r="K37" s="114"/>
      <c r="L37" s="134"/>
      <c r="M37" s="126"/>
      <c r="N37" s="126"/>
      <c r="O37" s="126"/>
      <c r="P37" s="126"/>
      <c r="Q37" s="126"/>
      <c r="R37" s="117"/>
      <c r="S37" s="134"/>
      <c r="T37" s="126"/>
      <c r="U37" s="126"/>
      <c r="V37" s="126"/>
      <c r="W37" s="126"/>
      <c r="X37" s="126"/>
      <c r="Y37" s="117"/>
      <c r="Z37" s="265"/>
      <c r="AA37" s="266"/>
      <c r="AB37" s="267"/>
      <c r="AC37" s="157">
        <v>16.162348251494834</v>
      </c>
      <c r="AD37" s="120"/>
      <c r="AE37" s="268"/>
      <c r="AF37" s="124"/>
      <c r="AG37" s="141"/>
    </row>
    <row r="38" spans="1:33" ht="13.5" customHeight="1">
      <c r="A38" s="160" t="s">
        <v>167</v>
      </c>
      <c r="B38" s="161" t="s">
        <v>163</v>
      </c>
      <c r="C38" s="162" t="s">
        <v>169</v>
      </c>
      <c r="D38" s="108" t="b">
        <f t="shared" si="3"/>
        <v>1</v>
      </c>
      <c r="E38" s="109" t="s">
        <v>36</v>
      </c>
      <c r="F38" s="110"/>
      <c r="G38" s="261"/>
      <c r="H38" s="264"/>
      <c r="I38" s="261"/>
      <c r="J38" s="261"/>
      <c r="K38" s="114"/>
      <c r="L38" s="134"/>
      <c r="M38" s="126"/>
      <c r="N38" s="126"/>
      <c r="O38" s="126"/>
      <c r="P38" s="126"/>
      <c r="Q38" s="126"/>
      <c r="R38" s="117"/>
      <c r="S38" s="134"/>
      <c r="T38" s="126"/>
      <c r="U38" s="126"/>
      <c r="V38" s="126"/>
      <c r="W38" s="126"/>
      <c r="X38" s="126"/>
      <c r="Y38" s="117"/>
      <c r="Z38" s="265"/>
      <c r="AA38" s="266"/>
      <c r="AB38" s="267"/>
      <c r="AC38" s="157">
        <v>18.959475244855785</v>
      </c>
      <c r="AD38" s="130"/>
      <c r="AE38" s="268"/>
      <c r="AF38" s="124"/>
      <c r="AG38" s="141"/>
    </row>
    <row r="39" spans="1:33" ht="13.5" customHeight="1">
      <c r="A39" s="160" t="s">
        <v>170</v>
      </c>
      <c r="B39" s="161" t="s">
        <v>163</v>
      </c>
      <c r="C39" s="162" t="s">
        <v>171</v>
      </c>
      <c r="D39" s="108" t="b">
        <f t="shared" si="3"/>
        <v>1</v>
      </c>
      <c r="E39" s="109" t="s">
        <v>37</v>
      </c>
      <c r="F39" s="110">
        <v>3570</v>
      </c>
      <c r="G39" s="111">
        <f>F39/F$8*100</f>
        <v>0.15353306680795722</v>
      </c>
      <c r="H39" s="112">
        <v>11852</v>
      </c>
      <c r="I39" s="111">
        <f>H39/H$8*100</f>
        <v>0.1956918081876845</v>
      </c>
      <c r="J39" s="111">
        <v>355.8090663464425</v>
      </c>
      <c r="K39" s="114"/>
      <c r="L39" s="134">
        <v>9.465524275805794</v>
      </c>
      <c r="M39" s="126">
        <v>3.6526276556093924</v>
      </c>
      <c r="N39" s="116">
        <v>2.445163610212154</v>
      </c>
      <c r="O39" s="126">
        <v>8.424008424008424</v>
      </c>
      <c r="P39" s="126">
        <v>6.604078989964391</v>
      </c>
      <c r="Q39" s="126">
        <v>6.225326450045551</v>
      </c>
      <c r="R39" s="117">
        <v>2.0583190394511153</v>
      </c>
      <c r="S39" s="134">
        <v>3.169715631226227</v>
      </c>
      <c r="T39" s="126">
        <v>0.7285814606741573</v>
      </c>
      <c r="U39" s="140">
        <v>1.4901960784313726</v>
      </c>
      <c r="V39" s="126">
        <v>2.8164176541301735</v>
      </c>
      <c r="W39" s="126">
        <v>1.3195256388842491</v>
      </c>
      <c r="X39" s="126">
        <v>0.2884932410154962</v>
      </c>
      <c r="Y39" s="117">
        <v>-2.5889701652009536</v>
      </c>
      <c r="Z39" s="118">
        <v>12.850151873101586</v>
      </c>
      <c r="AA39" s="119">
        <v>60.690178872764086</v>
      </c>
      <c r="AB39" s="122">
        <v>26.451231859601755</v>
      </c>
      <c r="AC39" s="269">
        <v>20.969337289812067</v>
      </c>
      <c r="AD39" s="130">
        <f>AB39-AC39</f>
        <v>5.481894569789688</v>
      </c>
      <c r="AE39" s="123">
        <v>46.9</v>
      </c>
      <c r="AF39" s="124">
        <v>1.08</v>
      </c>
      <c r="AG39" s="141"/>
    </row>
    <row r="40" spans="1:33" ht="13.5" customHeight="1">
      <c r="A40" s="160" t="s">
        <v>172</v>
      </c>
      <c r="B40" s="161" t="s">
        <v>163</v>
      </c>
      <c r="C40" s="162" t="s">
        <v>173</v>
      </c>
      <c r="D40" s="108" t="b">
        <f t="shared" si="3"/>
        <v>1</v>
      </c>
      <c r="E40" s="109" t="s">
        <v>38</v>
      </c>
      <c r="F40" s="110">
        <v>6183</v>
      </c>
      <c r="G40" s="111">
        <f>F40/F$8*100</f>
        <v>0.2659089501606721</v>
      </c>
      <c r="H40" s="112">
        <v>19351</v>
      </c>
      <c r="I40" s="111">
        <f>H40/H$8*100</f>
        <v>0.31950997133309844</v>
      </c>
      <c r="J40" s="111">
        <v>371.7771373679155</v>
      </c>
      <c r="K40" s="114">
        <v>69.2</v>
      </c>
      <c r="L40" s="134">
        <v>2.8282828282828283</v>
      </c>
      <c r="M40" s="126">
        <v>8.447937131630647</v>
      </c>
      <c r="N40" s="116">
        <v>14.628623188405799</v>
      </c>
      <c r="O40" s="116">
        <v>44.2117740023706</v>
      </c>
      <c r="P40" s="116">
        <v>48.65753424657534</v>
      </c>
      <c r="Q40" s="116">
        <v>11.684482123110946</v>
      </c>
      <c r="R40" s="117">
        <v>2.0297029702970297</v>
      </c>
      <c r="S40" s="134">
        <v>-2.41098336867954</v>
      </c>
      <c r="T40" s="126">
        <v>4.597964085554158</v>
      </c>
      <c r="U40" s="116">
        <v>10.486604702022962</v>
      </c>
      <c r="V40" s="116">
        <v>34.659540775930324</v>
      </c>
      <c r="W40" s="116">
        <v>38.152285756283995</v>
      </c>
      <c r="X40" s="116">
        <v>6.575517369793052</v>
      </c>
      <c r="Y40" s="117">
        <v>-3.404382768432087</v>
      </c>
      <c r="Z40" s="129">
        <v>14.51087799080151</v>
      </c>
      <c r="AA40" s="119">
        <v>66.80274921192704</v>
      </c>
      <c r="AB40" s="122">
        <v>18.490000516769157</v>
      </c>
      <c r="AC40" s="269">
        <v>13.299994680002127</v>
      </c>
      <c r="AD40" s="130">
        <f>AB40-AC40</f>
        <v>5.19000583676703</v>
      </c>
      <c r="AE40" s="123">
        <v>43.2</v>
      </c>
      <c r="AF40" s="124">
        <v>1.04</v>
      </c>
      <c r="AG40" s="141"/>
    </row>
    <row r="41" spans="1:33" ht="13.5" customHeight="1">
      <c r="A41" s="160" t="s">
        <v>172</v>
      </c>
      <c r="B41" s="161" t="s">
        <v>163</v>
      </c>
      <c r="C41" s="270" t="s">
        <v>174</v>
      </c>
      <c r="D41" s="108" t="b">
        <f aca="true" t="shared" si="5" ref="D41:D72">EXACT(C41,E41)</f>
        <v>1</v>
      </c>
      <c r="E41" s="109" t="s">
        <v>39</v>
      </c>
      <c r="F41" s="110">
        <v>3473</v>
      </c>
      <c r="G41" s="111">
        <f>F41/F$8*100</f>
        <v>0.14936144006275504</v>
      </c>
      <c r="H41" s="112">
        <v>10896</v>
      </c>
      <c r="I41" s="111">
        <f>H41/H$8*100</f>
        <v>0.17990701501966</v>
      </c>
      <c r="J41" s="111">
        <v>289.8643256185155</v>
      </c>
      <c r="K41" s="114"/>
      <c r="L41" s="134">
        <v>5.357142857142857</v>
      </c>
      <c r="M41" s="126">
        <v>7.317073170731707</v>
      </c>
      <c r="N41" s="126">
        <v>4.275808936825886</v>
      </c>
      <c r="O41" s="126">
        <v>8.828961950498707</v>
      </c>
      <c r="P41" s="126">
        <v>10.930074677528854</v>
      </c>
      <c r="Q41" s="126">
        <v>3.763769889840881</v>
      </c>
      <c r="R41" s="117">
        <v>2.4181657328221764</v>
      </c>
      <c r="S41" s="134">
        <v>1.2735709349392832</v>
      </c>
      <c r="T41" s="126">
        <v>1.9984402417625269</v>
      </c>
      <c r="U41" s="126">
        <v>2.169549842301443</v>
      </c>
      <c r="V41" s="126">
        <v>2.9466791393826006</v>
      </c>
      <c r="W41" s="126">
        <v>3.752839618355293</v>
      </c>
      <c r="X41" s="126">
        <v>-0.7181643019793309</v>
      </c>
      <c r="Y41" s="117">
        <v>-3.8814396612561755</v>
      </c>
      <c r="Z41" s="118">
        <v>12.444933920704845</v>
      </c>
      <c r="AA41" s="119">
        <v>62.600954478707784</v>
      </c>
      <c r="AB41" s="122">
        <v>24.880690161527166</v>
      </c>
      <c r="AC41" s="269">
        <v>18.35698020669119</v>
      </c>
      <c r="AD41" s="123">
        <f>AB41-AC41</f>
        <v>6.523709954835976</v>
      </c>
      <c r="AE41" s="123">
        <v>46.2</v>
      </c>
      <c r="AF41" s="124">
        <v>1.11</v>
      </c>
      <c r="AG41" s="141"/>
    </row>
    <row r="42" spans="1:33" ht="13.5" customHeight="1">
      <c r="A42" s="160" t="s">
        <v>170</v>
      </c>
      <c r="B42" s="163" t="s">
        <v>163</v>
      </c>
      <c r="C42" s="271" t="s">
        <v>175</v>
      </c>
      <c r="D42" s="165" t="b">
        <f t="shared" si="5"/>
        <v>1</v>
      </c>
      <c r="E42" s="166" t="s">
        <v>40</v>
      </c>
      <c r="F42" s="167">
        <v>4626</v>
      </c>
      <c r="G42" s="168">
        <f>F42/F$8*100</f>
        <v>0.19894788993098322</v>
      </c>
      <c r="H42" s="169">
        <v>14129</v>
      </c>
      <c r="I42" s="168">
        <f>H42/H$8*100</f>
        <v>0.2332880153462533</v>
      </c>
      <c r="J42" s="272">
        <v>420.50595238095235</v>
      </c>
      <c r="K42" s="148"/>
      <c r="L42" s="273">
        <v>13.493975903614459</v>
      </c>
      <c r="M42" s="274">
        <v>10.797694874127997</v>
      </c>
      <c r="N42" s="274">
        <v>5.146454968519025</v>
      </c>
      <c r="O42" s="274">
        <v>6.717000781046602</v>
      </c>
      <c r="P42" s="274">
        <v>6.123444742620151</v>
      </c>
      <c r="Q42" s="274">
        <v>4.919540229885057</v>
      </c>
      <c r="R42" s="275">
        <v>1.3584574934268185</v>
      </c>
      <c r="S42" s="273">
        <v>7.34156378600823</v>
      </c>
      <c r="T42" s="274">
        <v>6.670756019015489</v>
      </c>
      <c r="U42" s="274">
        <v>2.6236342725704427</v>
      </c>
      <c r="V42" s="274">
        <v>1.2537647965258807</v>
      </c>
      <c r="W42" s="274">
        <v>1.5633646928610956</v>
      </c>
      <c r="X42" s="274">
        <v>-0.8718158289061436</v>
      </c>
      <c r="Y42" s="275">
        <v>-2.92015940634877</v>
      </c>
      <c r="Z42" s="174">
        <v>12.449571802675347</v>
      </c>
      <c r="AA42" s="175">
        <v>62.042607403213246</v>
      </c>
      <c r="AB42" s="176">
        <v>25.500743152381627</v>
      </c>
      <c r="AC42" s="276">
        <v>18.519275303092222</v>
      </c>
      <c r="AD42" s="178">
        <f>AB42-AC42</f>
        <v>6.981467849289405</v>
      </c>
      <c r="AE42" s="178">
        <v>46.8</v>
      </c>
      <c r="AF42" s="203">
        <v>1.11</v>
      </c>
      <c r="AG42" s="159"/>
    </row>
    <row r="43" spans="1:33" ht="13.5" customHeight="1">
      <c r="A43" s="234">
        <v>38803</v>
      </c>
      <c r="B43" s="179" t="s">
        <v>176</v>
      </c>
      <c r="C43" s="180" t="s">
        <v>177</v>
      </c>
      <c r="D43" s="181" t="b">
        <f t="shared" si="5"/>
        <v>0</v>
      </c>
      <c r="E43" s="182"/>
      <c r="F43" s="235"/>
      <c r="G43" s="236"/>
      <c r="H43" s="237"/>
      <c r="I43" s="236"/>
      <c r="J43" s="277"/>
      <c r="K43" s="187">
        <v>79.2</v>
      </c>
      <c r="L43" s="238"/>
      <c r="M43" s="189"/>
      <c r="N43" s="189"/>
      <c r="O43" s="189"/>
      <c r="P43" s="189"/>
      <c r="Q43" s="189"/>
      <c r="R43" s="239"/>
      <c r="S43" s="238"/>
      <c r="T43" s="189"/>
      <c r="U43" s="189"/>
      <c r="V43" s="189"/>
      <c r="W43" s="189"/>
      <c r="X43" s="189"/>
      <c r="Y43" s="239"/>
      <c r="Z43" s="240"/>
      <c r="AA43" s="241"/>
      <c r="AB43" s="242"/>
      <c r="AC43" s="243"/>
      <c r="AD43" s="243"/>
      <c r="AE43" s="243"/>
      <c r="AF43" s="199"/>
      <c r="AG43" s="244">
        <v>5.3</v>
      </c>
    </row>
    <row r="44" spans="2:33" ht="13.5" customHeight="1">
      <c r="B44" s="142" t="s">
        <v>176</v>
      </c>
      <c r="C44" s="278" t="s">
        <v>41</v>
      </c>
      <c r="D44" s="143" t="b">
        <f t="shared" si="5"/>
        <v>1</v>
      </c>
      <c r="E44" s="144" t="s">
        <v>41</v>
      </c>
      <c r="F44" s="145">
        <v>19670</v>
      </c>
      <c r="G44" s="146">
        <f aca="true" t="shared" si="6" ref="G44:G58">F44/F$8*100</f>
        <v>0.8459370935889409</v>
      </c>
      <c r="H44" s="147">
        <v>60060</v>
      </c>
      <c r="I44" s="146">
        <f aca="true" t="shared" si="7" ref="I44:I58">H44/H$8*100</f>
        <v>0.9916680728781919</v>
      </c>
      <c r="J44" s="279">
        <v>1122.407026723977</v>
      </c>
      <c r="K44" s="148">
        <v>82.7</v>
      </c>
      <c r="L44" s="273">
        <v>12.435970404097894</v>
      </c>
      <c r="M44" s="274">
        <v>10.453049860794735</v>
      </c>
      <c r="N44" s="280">
        <v>38.313473877176904</v>
      </c>
      <c r="O44" s="280">
        <v>89.76143141153081</v>
      </c>
      <c r="P44" s="280">
        <v>44.831499912694255</v>
      </c>
      <c r="Q44" s="280">
        <v>11.561878353125564</v>
      </c>
      <c r="R44" s="275">
        <v>6.284108715621116</v>
      </c>
      <c r="S44" s="273">
        <v>4.461958545364279</v>
      </c>
      <c r="T44" s="274">
        <v>6.314976534188796</v>
      </c>
      <c r="U44" s="280">
        <v>30.604604380867233</v>
      </c>
      <c r="V44" s="280">
        <v>78.48799897317417</v>
      </c>
      <c r="W44" s="280">
        <v>38.23050002397047</v>
      </c>
      <c r="X44" s="280">
        <v>4.85719735724071</v>
      </c>
      <c r="Y44" s="275">
        <v>-0.674737051002183</v>
      </c>
      <c r="Z44" s="281">
        <v>15.183150183150182</v>
      </c>
      <c r="AA44" s="282">
        <v>71.84648684648684</v>
      </c>
      <c r="AB44" s="153">
        <v>12.767232767232766</v>
      </c>
      <c r="AC44" s="153"/>
      <c r="AD44" s="153"/>
      <c r="AE44" s="283">
        <v>40</v>
      </c>
      <c r="AF44" s="124">
        <v>1.04</v>
      </c>
      <c r="AG44" s="125">
        <v>1.58</v>
      </c>
    </row>
    <row r="45" spans="1:33" ht="13.5" customHeight="1">
      <c r="A45" s="284" t="s">
        <v>178</v>
      </c>
      <c r="B45" s="106" t="s">
        <v>176</v>
      </c>
      <c r="C45" s="201" t="s">
        <v>42</v>
      </c>
      <c r="D45" s="108" t="b">
        <f t="shared" si="5"/>
        <v>1</v>
      </c>
      <c r="E45" s="109" t="s">
        <v>42</v>
      </c>
      <c r="F45" s="110">
        <v>52347</v>
      </c>
      <c r="G45" s="111">
        <f t="shared" si="6"/>
        <v>2.251259229186593</v>
      </c>
      <c r="H45" s="112">
        <v>151240</v>
      </c>
      <c r="I45" s="111">
        <f t="shared" si="7"/>
        <v>2.4971674882134156</v>
      </c>
      <c r="J45" s="113">
        <v>1460.6915201854356</v>
      </c>
      <c r="K45" s="114">
        <v>93.6</v>
      </c>
      <c r="L45" s="134">
        <v>23.65081058020478</v>
      </c>
      <c r="M45" s="116">
        <v>25.5919265105447</v>
      </c>
      <c r="N45" s="116">
        <v>20.864668108924832</v>
      </c>
      <c r="O45" s="116">
        <v>18.785691962383158</v>
      </c>
      <c r="P45" s="116">
        <v>12.485350044248845</v>
      </c>
      <c r="Q45" s="126">
        <v>4.020923260116098</v>
      </c>
      <c r="R45" s="127">
        <v>7.005314799672934</v>
      </c>
      <c r="S45" s="134">
        <v>13.980377545951317</v>
      </c>
      <c r="T45" s="116">
        <v>22.855399500964293</v>
      </c>
      <c r="U45" s="116">
        <v>16.070525839667237</v>
      </c>
      <c r="V45" s="116">
        <v>10.95183880555959</v>
      </c>
      <c r="W45" s="116">
        <v>4.847595829373442</v>
      </c>
      <c r="X45" s="126">
        <v>-0.68836414988998</v>
      </c>
      <c r="Y45" s="128">
        <v>0.028439717719266917</v>
      </c>
      <c r="Z45" s="118">
        <v>13.165167944988099</v>
      </c>
      <c r="AA45" s="133">
        <v>69.28722560169267</v>
      </c>
      <c r="AB45" s="122">
        <v>17.49471039407564</v>
      </c>
      <c r="AC45" s="157">
        <v>11.540195341848234</v>
      </c>
      <c r="AD45" s="120">
        <f aca="true" t="shared" si="8" ref="AD45:AD58">AB45-AC45</f>
        <v>5.954515052227405</v>
      </c>
      <c r="AE45" s="123">
        <v>42.9</v>
      </c>
      <c r="AF45" s="124">
        <v>1.1</v>
      </c>
      <c r="AG45" s="125">
        <v>5.4</v>
      </c>
    </row>
    <row r="46" spans="1:33" ht="13.5" customHeight="1">
      <c r="A46" s="284" t="s">
        <v>179</v>
      </c>
      <c r="B46" s="106" t="s">
        <v>176</v>
      </c>
      <c r="C46" s="201" t="s">
        <v>43</v>
      </c>
      <c r="D46" s="108" t="b">
        <f t="shared" si="5"/>
        <v>1</v>
      </c>
      <c r="E46" s="109" t="s">
        <v>43</v>
      </c>
      <c r="F46" s="110">
        <v>40955</v>
      </c>
      <c r="G46" s="111">
        <f t="shared" si="6"/>
        <v>1.7613296221624337</v>
      </c>
      <c r="H46" s="112">
        <v>100717</v>
      </c>
      <c r="I46" s="111">
        <f t="shared" si="7"/>
        <v>1.6629675873472003</v>
      </c>
      <c r="J46" s="111">
        <v>767.2507046545288</v>
      </c>
      <c r="K46" s="114">
        <v>74.9</v>
      </c>
      <c r="L46" s="115">
        <v>32.13436385255648</v>
      </c>
      <c r="M46" s="116">
        <v>67.03412073490813</v>
      </c>
      <c r="N46" s="116">
        <v>12.69641734758014</v>
      </c>
      <c r="O46" s="116">
        <v>19.63588558680583</v>
      </c>
      <c r="P46" s="116">
        <v>11.894375811661282</v>
      </c>
      <c r="Q46" s="116">
        <v>9.341427848703985</v>
      </c>
      <c r="R46" s="127">
        <v>11.466441674378096</v>
      </c>
      <c r="S46" s="202">
        <v>19.76054946605824</v>
      </c>
      <c r="T46" s="116">
        <v>34.37690268093882</v>
      </c>
      <c r="U46" s="116">
        <v>12.808032973778829</v>
      </c>
      <c r="V46" s="116">
        <v>12.343711535222399</v>
      </c>
      <c r="W46" s="116">
        <v>5.491996124925036</v>
      </c>
      <c r="X46" s="116">
        <v>4.62884005684924</v>
      </c>
      <c r="Y46" s="127">
        <v>5.238025578868177</v>
      </c>
      <c r="Z46" s="129">
        <v>14.524856776909559</v>
      </c>
      <c r="AA46" s="133">
        <v>71.4288551088694</v>
      </c>
      <c r="AB46" s="120">
        <v>14.046288114221033</v>
      </c>
      <c r="AC46" s="121">
        <v>10.662512299114464</v>
      </c>
      <c r="AD46" s="120">
        <f t="shared" si="8"/>
        <v>3.383775815106569</v>
      </c>
      <c r="AE46" s="130">
        <v>39.6</v>
      </c>
      <c r="AF46" s="131">
        <v>1.33</v>
      </c>
      <c r="AG46" s="125">
        <v>7.1</v>
      </c>
    </row>
    <row r="47" spans="1:33" ht="13.5" customHeight="1">
      <c r="A47" s="160" t="s">
        <v>180</v>
      </c>
      <c r="B47" s="106" t="s">
        <v>176</v>
      </c>
      <c r="C47" s="107" t="s">
        <v>181</v>
      </c>
      <c r="D47" s="108" t="b">
        <f t="shared" si="5"/>
        <v>1</v>
      </c>
      <c r="E47" s="109" t="s">
        <v>44</v>
      </c>
      <c r="F47" s="110">
        <v>144013</v>
      </c>
      <c r="G47" s="111">
        <f t="shared" si="6"/>
        <v>6.193489509863962</v>
      </c>
      <c r="H47" s="112">
        <v>380963</v>
      </c>
      <c r="I47" s="111">
        <f t="shared" si="7"/>
        <v>6.29019054358799</v>
      </c>
      <c r="J47" s="113">
        <v>3315.604873803307</v>
      </c>
      <c r="K47" s="114">
        <v>87.7</v>
      </c>
      <c r="L47" s="115">
        <v>41.44833676773624</v>
      </c>
      <c r="M47" s="116">
        <v>30.697190426638915</v>
      </c>
      <c r="N47" s="116">
        <v>15.34174424301813</v>
      </c>
      <c r="O47" s="116">
        <v>18.74900440715765</v>
      </c>
      <c r="P47" s="116">
        <v>11.184940082275086</v>
      </c>
      <c r="Q47" s="126">
        <v>8.980350205506445</v>
      </c>
      <c r="R47" s="117">
        <v>6.288932187878252</v>
      </c>
      <c r="S47" s="136">
        <v>33.17269313780564</v>
      </c>
      <c r="T47" s="116">
        <v>21.174877339431212</v>
      </c>
      <c r="U47" s="116">
        <v>14.016284114560431</v>
      </c>
      <c r="V47" s="116">
        <v>11.520624769005801</v>
      </c>
      <c r="W47" s="116">
        <v>4.575766133912773</v>
      </c>
      <c r="X47" s="116">
        <v>3.0031966490299826</v>
      </c>
      <c r="Y47" s="117">
        <v>1.922264017678943</v>
      </c>
      <c r="Z47" s="118">
        <v>13.435950472880567</v>
      </c>
      <c r="AA47" s="133">
        <v>70.04118510196528</v>
      </c>
      <c r="AB47" s="120">
        <v>16.37508104461588</v>
      </c>
      <c r="AC47" s="121">
        <v>9.295987411487019</v>
      </c>
      <c r="AD47" s="122">
        <f t="shared" si="8"/>
        <v>7.07909363312886</v>
      </c>
      <c r="AE47" s="130">
        <v>41.9</v>
      </c>
      <c r="AF47" s="124">
        <v>1.1</v>
      </c>
      <c r="AG47" s="125">
        <v>5</v>
      </c>
    </row>
    <row r="48" spans="1:33" ht="13.5" customHeight="1">
      <c r="A48" s="160" t="s">
        <v>182</v>
      </c>
      <c r="B48" s="161" t="s">
        <v>176</v>
      </c>
      <c r="C48" s="162" t="s">
        <v>183</v>
      </c>
      <c r="D48" s="108" t="b">
        <f t="shared" si="5"/>
        <v>1</v>
      </c>
      <c r="E48" s="109" t="s">
        <v>45</v>
      </c>
      <c r="F48" s="110">
        <v>14776</v>
      </c>
      <c r="G48" s="111">
        <f t="shared" si="6"/>
        <v>0.6354634720320381</v>
      </c>
      <c r="H48" s="112">
        <v>45965</v>
      </c>
      <c r="I48" s="111">
        <f t="shared" si="7"/>
        <v>0.7589414413893788</v>
      </c>
      <c r="J48" s="111">
        <v>383.4250917584251</v>
      </c>
      <c r="K48" s="114"/>
      <c r="L48" s="134">
        <v>11.700844390832328</v>
      </c>
      <c r="M48" s="126">
        <v>3.9790662900814087</v>
      </c>
      <c r="N48" s="126">
        <v>3.954621714468323</v>
      </c>
      <c r="O48" s="126">
        <v>3.888718106363357</v>
      </c>
      <c r="P48" s="126">
        <v>6.191744340878828</v>
      </c>
      <c r="Q48" s="126">
        <v>2.8561476837338904</v>
      </c>
      <c r="R48" s="117">
        <v>0.0745005079580088</v>
      </c>
      <c r="S48" s="134">
        <v>4.082461880627018</v>
      </c>
      <c r="T48" s="126">
        <v>1.0889665091432095</v>
      </c>
      <c r="U48" s="126">
        <v>1.1869918699186992</v>
      </c>
      <c r="V48" s="126">
        <v>-0.4780652418447694</v>
      </c>
      <c r="W48" s="126">
        <v>0.8053122350946595</v>
      </c>
      <c r="X48" s="126">
        <v>-3.237561317449194</v>
      </c>
      <c r="Y48" s="117">
        <v>-4.889505048832975</v>
      </c>
      <c r="Z48" s="118">
        <v>12.811922114652452</v>
      </c>
      <c r="AA48" s="119">
        <v>62.37572065702165</v>
      </c>
      <c r="AB48" s="122">
        <v>24.8123572283259</v>
      </c>
      <c r="AC48" s="157">
        <v>18.296125738312146</v>
      </c>
      <c r="AD48" s="122">
        <f t="shared" si="8"/>
        <v>6.516231490013755</v>
      </c>
      <c r="AE48" s="123">
        <v>46</v>
      </c>
      <c r="AF48" s="131">
        <v>1.33</v>
      </c>
      <c r="AG48" s="125"/>
    </row>
    <row r="49" spans="1:33" ht="13.5" customHeight="1">
      <c r="A49" s="284" t="s">
        <v>184</v>
      </c>
      <c r="B49" s="161" t="s">
        <v>176</v>
      </c>
      <c r="C49" s="162" t="s">
        <v>185</v>
      </c>
      <c r="D49" s="108" t="b">
        <f t="shared" si="5"/>
        <v>1</v>
      </c>
      <c r="E49" s="109" t="s">
        <v>46</v>
      </c>
      <c r="F49" s="110">
        <v>2408</v>
      </c>
      <c r="G49" s="111">
        <f t="shared" si="6"/>
        <v>0.10355955878811232</v>
      </c>
      <c r="H49" s="112">
        <v>7702</v>
      </c>
      <c r="I49" s="111">
        <f t="shared" si="7"/>
        <v>0.12716995500013042</v>
      </c>
      <c r="J49" s="111">
        <v>240.6875</v>
      </c>
      <c r="K49" s="114"/>
      <c r="L49" s="134">
        <v>5.632823365785813</v>
      </c>
      <c r="M49" s="126">
        <v>6.649111257406188</v>
      </c>
      <c r="N49" s="126">
        <v>3.3950617283950617</v>
      </c>
      <c r="O49" s="126">
        <v>14.029850746268657</v>
      </c>
      <c r="P49" s="116">
        <v>22.722513089005236</v>
      </c>
      <c r="Q49" s="126">
        <v>1.151877133105802</v>
      </c>
      <c r="R49" s="117">
        <v>1.5605229860818222</v>
      </c>
      <c r="S49" s="134">
        <v>-0.43795620437956206</v>
      </c>
      <c r="T49" s="126">
        <v>2.4926686217008798</v>
      </c>
      <c r="U49" s="126">
        <v>0.15736766809728184</v>
      </c>
      <c r="V49" s="126">
        <v>6.513355234966434</v>
      </c>
      <c r="W49" s="116">
        <v>11.50596754727102</v>
      </c>
      <c r="X49" s="126">
        <v>-2.4052916416115453</v>
      </c>
      <c r="Y49" s="117">
        <v>-5.0893407270486755</v>
      </c>
      <c r="Z49" s="118">
        <v>11.204881848870423</v>
      </c>
      <c r="AA49" s="119">
        <v>64.39885743962607</v>
      </c>
      <c r="AB49" s="122">
        <v>24.344326149052193</v>
      </c>
      <c r="AC49" s="157">
        <v>18.015634395670475</v>
      </c>
      <c r="AD49" s="122">
        <f t="shared" si="8"/>
        <v>6.328691753381719</v>
      </c>
      <c r="AE49" s="123">
        <v>46.3</v>
      </c>
      <c r="AF49" s="131">
        <v>1.24</v>
      </c>
      <c r="AG49" s="141"/>
    </row>
    <row r="50" spans="1:33" ht="13.5" customHeight="1">
      <c r="A50" s="160" t="s">
        <v>182</v>
      </c>
      <c r="B50" s="285" t="s">
        <v>176</v>
      </c>
      <c r="C50" s="271" t="s">
        <v>186</v>
      </c>
      <c r="D50" s="143" t="b">
        <f t="shared" si="5"/>
        <v>1</v>
      </c>
      <c r="E50" s="144" t="s">
        <v>47</v>
      </c>
      <c r="F50" s="145">
        <v>2839</v>
      </c>
      <c r="G50" s="146">
        <f t="shared" si="6"/>
        <v>0.12209534360442312</v>
      </c>
      <c r="H50" s="147">
        <v>10778</v>
      </c>
      <c r="I50" s="146">
        <f t="shared" si="7"/>
        <v>0.177958682808544</v>
      </c>
      <c r="J50" s="146">
        <v>209.11913077221575</v>
      </c>
      <c r="K50" s="148"/>
      <c r="L50" s="273">
        <v>1.573215006050827</v>
      </c>
      <c r="M50" s="274">
        <v>3.8919777601270846</v>
      </c>
      <c r="N50" s="274">
        <v>4.434250764525994</v>
      </c>
      <c r="O50" s="274">
        <v>-0.7686676427525623</v>
      </c>
      <c r="P50" s="274">
        <v>2.1763187015861307</v>
      </c>
      <c r="Q50" s="274">
        <v>1.191335740072202</v>
      </c>
      <c r="R50" s="275">
        <v>1.2843382090617197</v>
      </c>
      <c r="S50" s="273">
        <v>-0.7862033984275932</v>
      </c>
      <c r="T50" s="274">
        <v>1.5678254942058625</v>
      </c>
      <c r="U50" s="274">
        <v>1.7365771812080537</v>
      </c>
      <c r="V50" s="274">
        <v>-1.6574585635359116</v>
      </c>
      <c r="W50" s="274">
        <v>-2.3394264631896697</v>
      </c>
      <c r="X50" s="274">
        <v>-3.4171889757018974</v>
      </c>
      <c r="Y50" s="275">
        <v>-4.187038847897591</v>
      </c>
      <c r="Z50" s="149">
        <v>12.414177027277788</v>
      </c>
      <c r="AA50" s="150">
        <v>59.87196140285768</v>
      </c>
      <c r="AB50" s="151">
        <v>27.71386156986454</v>
      </c>
      <c r="AC50" s="152">
        <v>21.791019146561347</v>
      </c>
      <c r="AD50" s="153">
        <f t="shared" si="8"/>
        <v>5.922842423303194</v>
      </c>
      <c r="AE50" s="154">
        <v>47.7</v>
      </c>
      <c r="AF50" s="203">
        <v>1.11</v>
      </c>
      <c r="AG50" s="159"/>
    </row>
    <row r="51" spans="2:33" ht="13.5" customHeight="1">
      <c r="B51" s="286" t="s">
        <v>187</v>
      </c>
      <c r="C51" s="287" t="s">
        <v>48</v>
      </c>
      <c r="D51" s="288" t="b">
        <f t="shared" si="5"/>
        <v>1</v>
      </c>
      <c r="E51" s="289" t="s">
        <v>48</v>
      </c>
      <c r="F51" s="290">
        <v>67446</v>
      </c>
      <c r="G51" s="291">
        <f t="shared" si="6"/>
        <v>2.9006137882155416</v>
      </c>
      <c r="H51" s="292">
        <v>155290</v>
      </c>
      <c r="I51" s="291">
        <f t="shared" si="7"/>
        <v>2.5640382124084984</v>
      </c>
      <c r="J51" s="293">
        <v>8976.30057803468</v>
      </c>
      <c r="K51" s="294">
        <v>100</v>
      </c>
      <c r="L51" s="295">
        <v>78.57011240095817</v>
      </c>
      <c r="M51" s="296">
        <v>112.12465173872666</v>
      </c>
      <c r="N51" s="296">
        <v>50.119180814321155</v>
      </c>
      <c r="O51" s="296">
        <v>42.01231367465975</v>
      </c>
      <c r="P51" s="296">
        <v>14.354820308043353</v>
      </c>
      <c r="Q51" s="296">
        <v>13.045733897358131</v>
      </c>
      <c r="R51" s="297">
        <v>19.04896388604512</v>
      </c>
      <c r="S51" s="298">
        <v>47.39945155393053</v>
      </c>
      <c r="T51" s="296">
        <v>100.53021611732969</v>
      </c>
      <c r="U51" s="296">
        <v>44.969307129714096</v>
      </c>
      <c r="V51" s="296">
        <v>23.378770425359445</v>
      </c>
      <c r="W51" s="296">
        <v>6.897773935595418</v>
      </c>
      <c r="X51" s="296">
        <v>7.545247222087438</v>
      </c>
      <c r="Y51" s="297">
        <v>16.773446429645674</v>
      </c>
      <c r="Z51" s="299">
        <v>15.79110052160474</v>
      </c>
      <c r="AA51" s="300">
        <v>74.70410200270462</v>
      </c>
      <c r="AB51" s="301">
        <v>9.14482580977526</v>
      </c>
      <c r="AC51" s="302">
        <v>5.655296229802514</v>
      </c>
      <c r="AD51" s="303">
        <f t="shared" si="8"/>
        <v>3.4895295799727455</v>
      </c>
      <c r="AE51" s="303">
        <v>37.1</v>
      </c>
      <c r="AF51" s="124">
        <v>1.11</v>
      </c>
      <c r="AG51" s="125">
        <v>5.4</v>
      </c>
    </row>
    <row r="52" spans="2:33" ht="13.5" customHeight="1">
      <c r="B52" s="179" t="s">
        <v>188</v>
      </c>
      <c r="C52" s="245" t="s">
        <v>49</v>
      </c>
      <c r="D52" s="304" t="b">
        <f t="shared" si="5"/>
        <v>1</v>
      </c>
      <c r="E52" s="305" t="s">
        <v>49</v>
      </c>
      <c r="F52" s="235">
        <v>44370</v>
      </c>
      <c r="G52" s="184">
        <f t="shared" si="6"/>
        <v>1.9081966874703256</v>
      </c>
      <c r="H52" s="237">
        <v>122234</v>
      </c>
      <c r="I52" s="184">
        <f t="shared" si="7"/>
        <v>2.0182410126572248</v>
      </c>
      <c r="J52" s="306">
        <v>881.2198111167182</v>
      </c>
      <c r="K52" s="187">
        <v>66.5</v>
      </c>
      <c r="L52" s="238">
        <v>29.139885187184145</v>
      </c>
      <c r="M52" s="189">
        <v>22.082066869300913</v>
      </c>
      <c r="N52" s="190">
        <v>11.34694385659156</v>
      </c>
      <c r="O52" s="189">
        <v>8.038459388451004</v>
      </c>
      <c r="P52" s="189">
        <v>6.214104620479122</v>
      </c>
      <c r="Q52" s="189">
        <v>5.3463561964146535</v>
      </c>
      <c r="R52" s="239">
        <v>2.5872234167996115</v>
      </c>
      <c r="S52" s="238">
        <v>21.116614137775777</v>
      </c>
      <c r="T52" s="190">
        <v>14.323626600578274</v>
      </c>
      <c r="U52" s="307">
        <v>8.571867294126148</v>
      </c>
      <c r="V52" s="189">
        <v>2.688829543847389</v>
      </c>
      <c r="W52" s="189">
        <v>0.0534703037275283</v>
      </c>
      <c r="X52" s="189">
        <v>-0.591907626782403</v>
      </c>
      <c r="Y52" s="239">
        <v>-0.43496676658412614</v>
      </c>
      <c r="Z52" s="308">
        <v>13.563329351898817</v>
      </c>
      <c r="AA52" s="241">
        <v>67.26851776101576</v>
      </c>
      <c r="AB52" s="309">
        <v>19.154245136377767</v>
      </c>
      <c r="AC52" s="310">
        <v>12.367711479445177</v>
      </c>
      <c r="AD52" s="311">
        <f t="shared" si="8"/>
        <v>6.7865336569325905</v>
      </c>
      <c r="AE52" s="311">
        <v>43.5</v>
      </c>
      <c r="AF52" s="259">
        <v>1.36</v>
      </c>
      <c r="AG52" s="200">
        <v>8.1</v>
      </c>
    </row>
    <row r="53" spans="2:33" ht="13.5" customHeight="1">
      <c r="B53" s="106" t="s">
        <v>188</v>
      </c>
      <c r="C53" s="201" t="s">
        <v>50</v>
      </c>
      <c r="D53" s="312" t="b">
        <f t="shared" si="5"/>
        <v>1</v>
      </c>
      <c r="E53" s="313" t="s">
        <v>189</v>
      </c>
      <c r="F53" s="167">
        <v>19834</v>
      </c>
      <c r="G53" s="168">
        <f t="shared" si="6"/>
        <v>0.8529901532406228</v>
      </c>
      <c r="H53" s="169">
        <v>59108</v>
      </c>
      <c r="I53" s="168">
        <f t="shared" si="7"/>
        <v>0.9759493248698663</v>
      </c>
      <c r="J53" s="272">
        <v>622.7138643067847</v>
      </c>
      <c r="K53" s="170">
        <v>78.7</v>
      </c>
      <c r="L53" s="314">
        <v>36.445444319460066</v>
      </c>
      <c r="M53" s="208">
        <v>40.05221214619401</v>
      </c>
      <c r="N53" s="208">
        <v>20.612184832728342</v>
      </c>
      <c r="O53" s="208">
        <v>21.848055962258012</v>
      </c>
      <c r="P53" s="208">
        <v>17.81041388518024</v>
      </c>
      <c r="Q53" s="172">
        <v>5.89868540344515</v>
      </c>
      <c r="R53" s="173">
        <v>6.126598533896945</v>
      </c>
      <c r="S53" s="315">
        <v>24.83137254901961</v>
      </c>
      <c r="T53" s="208">
        <v>22.006157325961297</v>
      </c>
      <c r="U53" s="208">
        <v>19.628189612997915</v>
      </c>
      <c r="V53" s="208">
        <v>13.684890228153252</v>
      </c>
      <c r="W53" s="208">
        <v>9.006399333560529</v>
      </c>
      <c r="X53" s="172">
        <v>1.7681285280069476</v>
      </c>
      <c r="Y53" s="173">
        <v>0.8789445838240062</v>
      </c>
      <c r="Z53" s="210">
        <v>14.566556134533396</v>
      </c>
      <c r="AA53" s="211">
        <v>69.11585572172972</v>
      </c>
      <c r="AB53" s="212">
        <v>16.275292684577384</v>
      </c>
      <c r="AC53" s="276">
        <v>11.187147199305254</v>
      </c>
      <c r="AD53" s="214">
        <f t="shared" si="8"/>
        <v>5.088145485272129</v>
      </c>
      <c r="AE53" s="178">
        <v>42.1</v>
      </c>
      <c r="AF53" s="203">
        <v>1.1</v>
      </c>
      <c r="AG53" s="316">
        <v>3.7</v>
      </c>
    </row>
    <row r="54" spans="2:33" ht="13.5" customHeight="1">
      <c r="B54" s="85" t="s">
        <v>188</v>
      </c>
      <c r="C54" s="201" t="s">
        <v>51</v>
      </c>
      <c r="D54" s="217" t="b">
        <f t="shared" si="5"/>
        <v>1</v>
      </c>
      <c r="E54" s="317" t="s">
        <v>51</v>
      </c>
      <c r="F54" s="246">
        <v>105600</v>
      </c>
      <c r="G54" s="247">
        <f t="shared" si="6"/>
        <v>4.541482312302601</v>
      </c>
      <c r="H54" s="248">
        <v>280255</v>
      </c>
      <c r="I54" s="247">
        <f t="shared" si="7"/>
        <v>4.627371557850111</v>
      </c>
      <c r="J54" s="318">
        <v>761.1488321564367</v>
      </c>
      <c r="K54" s="249">
        <v>62</v>
      </c>
      <c r="L54" s="319">
        <v>33.94933498799471</v>
      </c>
      <c r="M54" s="320">
        <v>30.968157741032403</v>
      </c>
      <c r="N54" s="320">
        <v>10.813969581865994</v>
      </c>
      <c r="O54" s="251">
        <v>13.334906118597262</v>
      </c>
      <c r="P54" s="320">
        <v>16.231571729441153</v>
      </c>
      <c r="Q54" s="251">
        <v>5.0787998820108715</v>
      </c>
      <c r="R54" s="252">
        <v>5.8699684194696475</v>
      </c>
      <c r="S54" s="321">
        <v>24.389806173725773</v>
      </c>
      <c r="T54" s="320">
        <v>11.504215017416577</v>
      </c>
      <c r="U54" s="320">
        <v>9.807573222917457</v>
      </c>
      <c r="V54" s="320">
        <v>8.458569883467934</v>
      </c>
      <c r="W54" s="320">
        <v>7.506324791631097</v>
      </c>
      <c r="X54" s="251">
        <v>0.4175975687664449</v>
      </c>
      <c r="Y54" s="252">
        <v>0.7321596733496755</v>
      </c>
      <c r="Z54" s="253">
        <v>13.750691334677349</v>
      </c>
      <c r="AA54" s="254">
        <v>69.4460402133771</v>
      </c>
      <c r="AB54" s="257">
        <v>16.546716383293784</v>
      </c>
      <c r="AC54" s="322">
        <v>10.080451597301678</v>
      </c>
      <c r="AD54" s="258">
        <f t="shared" si="8"/>
        <v>6.466264785992106</v>
      </c>
      <c r="AE54" s="323">
        <v>42.2</v>
      </c>
      <c r="AF54" s="324">
        <v>1.21</v>
      </c>
      <c r="AG54" s="325">
        <v>10.3</v>
      </c>
    </row>
    <row r="55" spans="2:33" ht="13.5" customHeight="1">
      <c r="B55" s="106" t="s">
        <v>188</v>
      </c>
      <c r="C55" s="201" t="s">
        <v>52</v>
      </c>
      <c r="D55" s="217" t="b">
        <f t="shared" si="5"/>
        <v>1</v>
      </c>
      <c r="E55" s="317" t="s">
        <v>52</v>
      </c>
      <c r="F55" s="110">
        <v>32364</v>
      </c>
      <c r="G55" s="111">
        <f t="shared" si="6"/>
        <v>1.3918611132136491</v>
      </c>
      <c r="H55" s="112">
        <v>90977</v>
      </c>
      <c r="I55" s="111">
        <f t="shared" si="7"/>
        <v>1.5021476234805071</v>
      </c>
      <c r="J55" s="326">
        <v>285.34642285857666</v>
      </c>
      <c r="K55" s="114">
        <v>34.2</v>
      </c>
      <c r="L55" s="134">
        <v>20.415879017013232</v>
      </c>
      <c r="M55" s="126">
        <v>17.176419639473828</v>
      </c>
      <c r="N55" s="116">
        <v>12.866118451445995</v>
      </c>
      <c r="O55" s="126">
        <v>11.796488068437641</v>
      </c>
      <c r="P55" s="116">
        <v>11.423131841980009</v>
      </c>
      <c r="Q55" s="126">
        <v>2.093122597180692</v>
      </c>
      <c r="R55" s="117">
        <v>4.1647891857096875</v>
      </c>
      <c r="S55" s="134">
        <v>7.915956842703009</v>
      </c>
      <c r="T55" s="126">
        <v>1.670700905072616</v>
      </c>
      <c r="U55" s="116">
        <v>9.088321300106099</v>
      </c>
      <c r="V55" s="126">
        <v>5.849839876645712</v>
      </c>
      <c r="W55" s="116">
        <v>4.453060218282872</v>
      </c>
      <c r="X55" s="126">
        <v>-1.2229660144181258</v>
      </c>
      <c r="Y55" s="117">
        <v>-1.193579217168426</v>
      </c>
      <c r="Z55" s="129">
        <v>13.85515020279851</v>
      </c>
      <c r="AA55" s="119">
        <v>66.61903558042142</v>
      </c>
      <c r="AB55" s="122">
        <v>19.511524890906493</v>
      </c>
      <c r="AC55" s="269">
        <v>13.043898043254377</v>
      </c>
      <c r="AD55" s="123">
        <f t="shared" si="8"/>
        <v>6.467626847652117</v>
      </c>
      <c r="AE55" s="123">
        <v>43.5</v>
      </c>
      <c r="AF55" s="131">
        <v>1.29</v>
      </c>
      <c r="AG55" s="125">
        <v>4.3</v>
      </c>
    </row>
    <row r="56" spans="2:33" ht="13.5" customHeight="1">
      <c r="B56" s="142" t="s">
        <v>188</v>
      </c>
      <c r="C56" s="278" t="s">
        <v>190</v>
      </c>
      <c r="D56" s="217" t="b">
        <f t="shared" si="5"/>
        <v>1</v>
      </c>
      <c r="E56" s="317" t="s">
        <v>53</v>
      </c>
      <c r="F56" s="145">
        <v>16639</v>
      </c>
      <c r="G56" s="146">
        <f t="shared" si="6"/>
        <v>0.7155845094166948</v>
      </c>
      <c r="H56" s="147">
        <v>50162</v>
      </c>
      <c r="I56" s="146">
        <f t="shared" si="7"/>
        <v>0.8282393252033943</v>
      </c>
      <c r="J56" s="327">
        <v>244.27562697832968</v>
      </c>
      <c r="K56" s="148">
        <v>38.4</v>
      </c>
      <c r="L56" s="273">
        <v>15.482894847440532</v>
      </c>
      <c r="M56" s="274">
        <v>4.701943372880122</v>
      </c>
      <c r="N56" s="274">
        <v>6.805700382342718</v>
      </c>
      <c r="O56" s="274">
        <v>-1.594636813329862</v>
      </c>
      <c r="P56" s="274">
        <v>6.878761822871883</v>
      </c>
      <c r="Q56" s="274">
        <v>2.834333807785135</v>
      </c>
      <c r="R56" s="275">
        <v>0.13239453571643497</v>
      </c>
      <c r="S56" s="273">
        <v>8.87688818849214</v>
      </c>
      <c r="T56" s="274">
        <v>-0.972587506398602</v>
      </c>
      <c r="U56" s="274">
        <v>1.2031656625432248</v>
      </c>
      <c r="V56" s="274">
        <v>-3.3481867657678284</v>
      </c>
      <c r="W56" s="274">
        <v>-1.0988410233982069</v>
      </c>
      <c r="X56" s="274">
        <v>-2.6421977779006136</v>
      </c>
      <c r="Y56" s="275">
        <v>-5.066333579363728</v>
      </c>
      <c r="Z56" s="149">
        <v>11.881503927275627</v>
      </c>
      <c r="AA56" s="150">
        <v>62.68490092101591</v>
      </c>
      <c r="AB56" s="151">
        <v>25.433595151708467</v>
      </c>
      <c r="AC56" s="328">
        <v>18.016324876089403</v>
      </c>
      <c r="AD56" s="154">
        <f t="shared" si="8"/>
        <v>7.417270275619064</v>
      </c>
      <c r="AE56" s="154">
        <v>47.1</v>
      </c>
      <c r="AF56" s="155">
        <v>1</v>
      </c>
      <c r="AG56" s="329">
        <v>5</v>
      </c>
    </row>
    <row r="57" spans="2:33" ht="13.5" customHeight="1">
      <c r="B57" s="179" t="s">
        <v>191</v>
      </c>
      <c r="C57" s="330" t="s">
        <v>54</v>
      </c>
      <c r="D57" s="304" t="b">
        <f t="shared" si="5"/>
        <v>1</v>
      </c>
      <c r="E57" s="305" t="s">
        <v>54</v>
      </c>
      <c r="F57" s="235">
        <v>19865</v>
      </c>
      <c r="G57" s="184">
        <f t="shared" si="6"/>
        <v>0.8543233535406359</v>
      </c>
      <c r="H57" s="237">
        <v>50527</v>
      </c>
      <c r="I57" s="184">
        <f t="shared" si="7"/>
        <v>0.8342659460259142</v>
      </c>
      <c r="J57" s="306">
        <v>458.4611196806098</v>
      </c>
      <c r="K57" s="187">
        <v>56</v>
      </c>
      <c r="L57" s="238">
        <v>7.967313585291114</v>
      </c>
      <c r="M57" s="189">
        <v>5.663828445285398</v>
      </c>
      <c r="N57" s="189">
        <v>3.5814480988479676</v>
      </c>
      <c r="O57" s="189">
        <v>4.068460784878695</v>
      </c>
      <c r="P57" s="189">
        <v>3.538401904867379</v>
      </c>
      <c r="Q57" s="189">
        <v>2.7810461011872927</v>
      </c>
      <c r="R57" s="239">
        <v>3.366635445936102</v>
      </c>
      <c r="S57" s="238">
        <v>1.634803389094069</v>
      </c>
      <c r="T57" s="189">
        <v>0.21019255775842105</v>
      </c>
      <c r="U57" s="189">
        <v>-0.39461755870380577</v>
      </c>
      <c r="V57" s="189">
        <v>-2.6055144106362094</v>
      </c>
      <c r="W57" s="189">
        <v>-3.1058176820888685</v>
      </c>
      <c r="X57" s="189">
        <v>-2.7760968229954615</v>
      </c>
      <c r="Y57" s="239">
        <v>-1.7213880028009028</v>
      </c>
      <c r="Z57" s="240">
        <v>12.395352979595067</v>
      </c>
      <c r="AA57" s="241">
        <v>59.55627684208443</v>
      </c>
      <c r="AB57" s="309">
        <v>28.048370178320503</v>
      </c>
      <c r="AC57" s="310">
        <v>22.239031770045386</v>
      </c>
      <c r="AD57" s="243">
        <f t="shared" si="8"/>
        <v>5.809338408275117</v>
      </c>
      <c r="AE57" s="311">
        <v>48.2</v>
      </c>
      <c r="AF57" s="259">
        <v>1.55</v>
      </c>
      <c r="AG57" s="200">
        <v>10.2</v>
      </c>
    </row>
    <row r="58" spans="1:33" ht="13.5" customHeight="1">
      <c r="A58" s="160" t="s">
        <v>192</v>
      </c>
      <c r="B58" s="106" t="s">
        <v>191</v>
      </c>
      <c r="C58" s="201" t="s">
        <v>55</v>
      </c>
      <c r="D58" s="217" t="b">
        <f t="shared" si="5"/>
        <v>1</v>
      </c>
      <c r="E58" s="218" t="s">
        <v>55</v>
      </c>
      <c r="F58" s="110">
        <v>13815</v>
      </c>
      <c r="G58" s="111">
        <f t="shared" si="6"/>
        <v>0.5941342627316328</v>
      </c>
      <c r="H58" s="112">
        <v>36475</v>
      </c>
      <c r="I58" s="111">
        <f t="shared" si="7"/>
        <v>0.6022493000038636</v>
      </c>
      <c r="J58" s="326">
        <v>190.66910611604808</v>
      </c>
      <c r="K58" s="114">
        <v>37.6</v>
      </c>
      <c r="L58" s="134">
        <v>2.912893287274764</v>
      </c>
      <c r="M58" s="126">
        <v>5.6699628050439985</v>
      </c>
      <c r="N58" s="126">
        <v>4.567307692307692</v>
      </c>
      <c r="O58" s="126">
        <v>4.269293924466338</v>
      </c>
      <c r="P58" s="126">
        <v>6.433070866141732</v>
      </c>
      <c r="Q58" s="126">
        <v>0.34031219945254126</v>
      </c>
      <c r="R58" s="117">
        <v>1.85799601857996</v>
      </c>
      <c r="S58" s="134">
        <v>-1.3543537865179163</v>
      </c>
      <c r="T58" s="126">
        <v>-1.3801365760153348</v>
      </c>
      <c r="U58" s="126">
        <v>-0.47134284117689934</v>
      </c>
      <c r="V58" s="126">
        <v>-2.6827779812034667</v>
      </c>
      <c r="W58" s="126">
        <v>-1.4623990367731903</v>
      </c>
      <c r="X58" s="126">
        <v>-4.149377593360995</v>
      </c>
      <c r="Y58" s="117">
        <v>-3.1285687727405516</v>
      </c>
      <c r="Z58" s="118">
        <v>11.468128855380398</v>
      </c>
      <c r="AA58" s="119">
        <v>58.124742974640164</v>
      </c>
      <c r="AB58" s="122">
        <v>30.217957505140507</v>
      </c>
      <c r="AC58" s="269">
        <v>23.53829835106554</v>
      </c>
      <c r="AD58" s="123">
        <f t="shared" si="8"/>
        <v>6.679659154074969</v>
      </c>
      <c r="AE58" s="123">
        <v>49.2</v>
      </c>
      <c r="AF58" s="131">
        <v>1.31</v>
      </c>
      <c r="AG58" s="132">
        <v>7.9</v>
      </c>
    </row>
    <row r="59" spans="1:33" ht="13.5" customHeight="1">
      <c r="A59" s="234">
        <v>38796</v>
      </c>
      <c r="B59" s="106" t="s">
        <v>191</v>
      </c>
      <c r="C59" s="107" t="s">
        <v>193</v>
      </c>
      <c r="D59" s="217" t="b">
        <f t="shared" si="5"/>
        <v>0</v>
      </c>
      <c r="E59" s="218"/>
      <c r="F59" s="110"/>
      <c r="G59" s="261"/>
      <c r="H59" s="112"/>
      <c r="I59" s="261"/>
      <c r="J59" s="261"/>
      <c r="K59" s="114">
        <v>45.4</v>
      </c>
      <c r="L59" s="134"/>
      <c r="M59" s="126"/>
      <c r="N59" s="126"/>
      <c r="O59" s="126"/>
      <c r="P59" s="126"/>
      <c r="Q59" s="126"/>
      <c r="R59" s="117"/>
      <c r="S59" s="134"/>
      <c r="T59" s="126"/>
      <c r="U59" s="126"/>
      <c r="V59" s="126"/>
      <c r="W59" s="126"/>
      <c r="X59" s="126"/>
      <c r="Y59" s="117"/>
      <c r="Z59" s="118"/>
      <c r="AA59" s="119"/>
      <c r="AB59" s="120"/>
      <c r="AC59" s="120"/>
      <c r="AD59" s="120"/>
      <c r="AE59" s="130"/>
      <c r="AF59" s="124"/>
      <c r="AG59" s="137">
        <v>4.2</v>
      </c>
    </row>
    <row r="60" spans="2:33" ht="13.5" customHeight="1">
      <c r="B60" s="106" t="s">
        <v>191</v>
      </c>
      <c r="C60" s="201" t="s">
        <v>56</v>
      </c>
      <c r="D60" s="217" t="b">
        <f t="shared" si="5"/>
        <v>1</v>
      </c>
      <c r="E60" s="218" t="s">
        <v>56</v>
      </c>
      <c r="F60" s="110">
        <v>9290</v>
      </c>
      <c r="G60" s="111">
        <f aca="true" t="shared" si="9" ref="G60:G74">F60/F$8*100</f>
        <v>0.39953002539101473</v>
      </c>
      <c r="H60" s="112">
        <v>22198</v>
      </c>
      <c r="I60" s="111">
        <f aca="true" t="shared" si="10" ref="I60:I74">H60/H$8*100</f>
        <v>0.36651761374875297</v>
      </c>
      <c r="J60" s="111">
        <v>235.64755838641187</v>
      </c>
      <c r="K60" s="114">
        <v>38.7</v>
      </c>
      <c r="L60" s="134">
        <v>4.117833386126069</v>
      </c>
      <c r="M60" s="126">
        <v>3.2248250684514757</v>
      </c>
      <c r="N60" s="116">
        <v>15.104627173592691</v>
      </c>
      <c r="O60" s="126">
        <v>15.017283318397132</v>
      </c>
      <c r="P60" s="126">
        <v>0.6901157613535174</v>
      </c>
      <c r="Q60" s="126">
        <v>1.138624806544329</v>
      </c>
      <c r="R60" s="117">
        <v>1.5411520384741502</v>
      </c>
      <c r="S60" s="134">
        <v>-4.667735613753786</v>
      </c>
      <c r="T60" s="126">
        <v>-4.832741543636703</v>
      </c>
      <c r="U60" s="116">
        <v>-1.1900086403267613</v>
      </c>
      <c r="V60" s="126">
        <v>0.6955761357764617</v>
      </c>
      <c r="W60" s="126">
        <v>-3.9709481329438696</v>
      </c>
      <c r="X60" s="126">
        <v>-4.4927655376520885</v>
      </c>
      <c r="Y60" s="117">
        <v>-4.4630944695502475</v>
      </c>
      <c r="Z60" s="118">
        <v>9.415262636273539</v>
      </c>
      <c r="AA60" s="119">
        <v>61.712766915938374</v>
      </c>
      <c r="AB60" s="122">
        <v>28.871970447788087</v>
      </c>
      <c r="AC60" s="157">
        <v>21.92946399210786</v>
      </c>
      <c r="AD60" s="122">
        <f aca="true" t="shared" si="11" ref="AD60:AD74">AB60-AC60</f>
        <v>6.942506455680228</v>
      </c>
      <c r="AE60" s="123">
        <v>47.7</v>
      </c>
      <c r="AF60" s="124">
        <v>0.96</v>
      </c>
      <c r="AG60" s="132">
        <v>7.8</v>
      </c>
    </row>
    <row r="61" spans="2:33" ht="13.5" customHeight="1">
      <c r="B61" s="106" t="s">
        <v>191</v>
      </c>
      <c r="C61" s="201" t="s">
        <v>194</v>
      </c>
      <c r="D61" s="217" t="b">
        <f t="shared" si="5"/>
        <v>1</v>
      </c>
      <c r="E61" s="218" t="s">
        <v>57</v>
      </c>
      <c r="F61" s="110">
        <v>2534</v>
      </c>
      <c r="G61" s="111">
        <f t="shared" si="9"/>
        <v>0.10897837291074611</v>
      </c>
      <c r="H61" s="112">
        <v>8564</v>
      </c>
      <c r="I61" s="111">
        <f t="shared" si="10"/>
        <v>0.14140268691523203</v>
      </c>
      <c r="J61" s="111">
        <v>181.44067796610167</v>
      </c>
      <c r="K61" s="114">
        <v>52.8</v>
      </c>
      <c r="L61" s="134">
        <v>5.080693365212194</v>
      </c>
      <c r="M61" s="126">
        <v>3.35608646188851</v>
      </c>
      <c r="N61" s="126">
        <v>9.466152999449642</v>
      </c>
      <c r="O61" s="126">
        <v>6.93815987933635</v>
      </c>
      <c r="P61" s="126">
        <v>10.719322990126939</v>
      </c>
      <c r="Q61" s="126">
        <v>1.0615711252653928</v>
      </c>
      <c r="R61" s="117">
        <v>6.470588235294119</v>
      </c>
      <c r="S61" s="134">
        <v>0.17301038062283738</v>
      </c>
      <c r="T61" s="126">
        <v>-0.5314202205393915</v>
      </c>
      <c r="U61" s="126">
        <v>6.491251502604515</v>
      </c>
      <c r="V61" s="126">
        <v>3.913207073874326</v>
      </c>
      <c r="W61" s="126">
        <v>6.771273385636693</v>
      </c>
      <c r="X61" s="126">
        <v>-2.498304318335971</v>
      </c>
      <c r="Y61" s="117">
        <v>-0.7072463768115942</v>
      </c>
      <c r="Z61" s="118">
        <v>11.548341896310136</v>
      </c>
      <c r="AA61" s="119">
        <v>61.58337225595516</v>
      </c>
      <c r="AB61" s="122">
        <v>26.8682858477347</v>
      </c>
      <c r="AC61" s="157">
        <v>20.800361745421657</v>
      </c>
      <c r="AD61" s="120">
        <f t="shared" si="11"/>
        <v>6.067924102313043</v>
      </c>
      <c r="AE61" s="123">
        <v>47.7</v>
      </c>
      <c r="AF61" s="124">
        <v>0.88</v>
      </c>
      <c r="AG61" s="141"/>
    </row>
    <row r="62" spans="2:33" ht="13.5" customHeight="1">
      <c r="B62" s="106" t="s">
        <v>191</v>
      </c>
      <c r="C62" s="201" t="s">
        <v>58</v>
      </c>
      <c r="D62" s="217" t="b">
        <f t="shared" si="5"/>
        <v>1</v>
      </c>
      <c r="E62" s="218" t="s">
        <v>58</v>
      </c>
      <c r="F62" s="110">
        <v>2858</v>
      </c>
      <c r="G62" s="111">
        <f t="shared" si="9"/>
        <v>0.12291246636894727</v>
      </c>
      <c r="H62" s="112">
        <v>9824</v>
      </c>
      <c r="I62" s="111">
        <f t="shared" si="10"/>
        <v>0.16220691222036893</v>
      </c>
      <c r="J62" s="111">
        <v>150.2600183542368</v>
      </c>
      <c r="K62" s="114">
        <v>50</v>
      </c>
      <c r="L62" s="134">
        <v>3.2554576790501724</v>
      </c>
      <c r="M62" s="126">
        <v>0.370919881305638</v>
      </c>
      <c r="N62" s="126">
        <v>2.5868440502586845</v>
      </c>
      <c r="O62" s="126">
        <v>1.8011527377521614</v>
      </c>
      <c r="P62" s="126">
        <v>5.7324840764331215</v>
      </c>
      <c r="Q62" s="126">
        <v>-1.5060240963855422</v>
      </c>
      <c r="R62" s="117">
        <v>-2.888209310227659</v>
      </c>
      <c r="S62" s="134">
        <v>-2.049386863766168</v>
      </c>
      <c r="T62" s="126">
        <v>-1.3119533527696794</v>
      </c>
      <c r="U62" s="126">
        <v>1.1382396385437483</v>
      </c>
      <c r="V62" s="126">
        <v>-1.3573883161512028</v>
      </c>
      <c r="W62" s="126">
        <v>-1.2454276258491552</v>
      </c>
      <c r="X62" s="126">
        <v>-6.270394214657377</v>
      </c>
      <c r="Y62" s="117">
        <v>-7.564922845314265</v>
      </c>
      <c r="Z62" s="118">
        <v>10.087540716612379</v>
      </c>
      <c r="AA62" s="119">
        <v>59.62947882736156</v>
      </c>
      <c r="AB62" s="122">
        <v>30.28298045602606</v>
      </c>
      <c r="AC62" s="157">
        <v>22.876796895669813</v>
      </c>
      <c r="AD62" s="122">
        <f t="shared" si="11"/>
        <v>7.406183560356247</v>
      </c>
      <c r="AE62" s="123">
        <v>49.5</v>
      </c>
      <c r="AF62" s="124">
        <v>0.81</v>
      </c>
      <c r="AG62" s="141"/>
    </row>
    <row r="63" spans="2:33" ht="13.5" customHeight="1">
      <c r="B63" s="106" t="s">
        <v>191</v>
      </c>
      <c r="C63" s="201" t="s">
        <v>195</v>
      </c>
      <c r="D63" s="217" t="b">
        <f t="shared" si="5"/>
        <v>1</v>
      </c>
      <c r="E63" s="218" t="s">
        <v>59</v>
      </c>
      <c r="F63" s="110">
        <v>3634</v>
      </c>
      <c r="G63" s="111">
        <f t="shared" si="9"/>
        <v>0.15628548033056486</v>
      </c>
      <c r="H63" s="112">
        <v>11514</v>
      </c>
      <c r="I63" s="111">
        <f t="shared" si="10"/>
        <v>0.1901109921931319</v>
      </c>
      <c r="J63" s="111">
        <v>88.67837338262477</v>
      </c>
      <c r="K63" s="114">
        <v>32.1</v>
      </c>
      <c r="L63" s="134">
        <v>1.5380065069506064</v>
      </c>
      <c r="M63" s="126">
        <v>1.398193999417419</v>
      </c>
      <c r="N63" s="126">
        <v>-1.005458201666188</v>
      </c>
      <c r="O63" s="126">
        <v>5.136390017411491</v>
      </c>
      <c r="P63" s="126">
        <v>-1.186861716809274</v>
      </c>
      <c r="Q63" s="126">
        <v>0.7541899441340782</v>
      </c>
      <c r="R63" s="117">
        <v>0.748544496811755</v>
      </c>
      <c r="S63" s="134">
        <v>-4.705882352941177</v>
      </c>
      <c r="T63" s="126">
        <v>-2.2968705139247776</v>
      </c>
      <c r="U63" s="126">
        <v>-1.623567440493682</v>
      </c>
      <c r="V63" s="126">
        <v>-1.2919124785303562</v>
      </c>
      <c r="W63" s="126">
        <v>-4.0853381752156155</v>
      </c>
      <c r="X63" s="126">
        <v>-4.393437450702003</v>
      </c>
      <c r="Y63" s="117">
        <v>-5.007837637158651</v>
      </c>
      <c r="Z63" s="118">
        <v>11.082160847663713</v>
      </c>
      <c r="AA63" s="119">
        <v>57.747090498523534</v>
      </c>
      <c r="AB63" s="122">
        <v>31.17074865381275</v>
      </c>
      <c r="AC63" s="157">
        <v>25.406215491402428</v>
      </c>
      <c r="AD63" s="120">
        <f t="shared" si="11"/>
        <v>5.7645331624103235</v>
      </c>
      <c r="AE63" s="123">
        <v>49.6</v>
      </c>
      <c r="AF63" s="124">
        <v>1.21</v>
      </c>
      <c r="AG63" s="141"/>
    </row>
    <row r="64" spans="2:33" ht="13.5" customHeight="1">
      <c r="B64" s="106" t="s">
        <v>191</v>
      </c>
      <c r="C64" s="201" t="s">
        <v>196</v>
      </c>
      <c r="D64" s="217" t="b">
        <f t="shared" si="5"/>
        <v>1</v>
      </c>
      <c r="E64" s="218" t="s">
        <v>60</v>
      </c>
      <c r="F64" s="110">
        <v>2993</v>
      </c>
      <c r="G64" s="111">
        <f t="shared" si="9"/>
        <v>0.12871833864319776</v>
      </c>
      <c r="H64" s="112">
        <v>7942</v>
      </c>
      <c r="I64" s="111">
        <f t="shared" si="10"/>
        <v>0.13113266458206127</v>
      </c>
      <c r="J64" s="111">
        <v>318.6998394863563</v>
      </c>
      <c r="K64" s="114">
        <v>42.4</v>
      </c>
      <c r="L64" s="134">
        <v>5.945692883895131</v>
      </c>
      <c r="M64" s="126">
        <v>7.467962881131242</v>
      </c>
      <c r="N64" s="126">
        <v>0.8223684210526315</v>
      </c>
      <c r="O64" s="126">
        <v>0.6117455138662317</v>
      </c>
      <c r="P64" s="126">
        <v>7.985407377381434</v>
      </c>
      <c r="Q64" s="126">
        <v>6.381381381381382</v>
      </c>
      <c r="R64" s="117">
        <v>5.61044460127029</v>
      </c>
      <c r="S64" s="134">
        <v>0.10619469026548674</v>
      </c>
      <c r="T64" s="126">
        <v>0.023573785950023574</v>
      </c>
      <c r="U64" s="126">
        <v>-2.580721187838793</v>
      </c>
      <c r="V64" s="126">
        <v>-3.9675819523406313</v>
      </c>
      <c r="W64" s="126">
        <v>2.393248519964731</v>
      </c>
      <c r="X64" s="126">
        <v>-1.3531799729364005</v>
      </c>
      <c r="Y64" s="117">
        <v>-0.9602194787379973</v>
      </c>
      <c r="Z64" s="118">
        <v>9.707882145555276</v>
      </c>
      <c r="AA64" s="119">
        <v>54.797280282044824</v>
      </c>
      <c r="AB64" s="122">
        <v>35.4948375723999</v>
      </c>
      <c r="AC64" s="157">
        <v>27.74018944519621</v>
      </c>
      <c r="AD64" s="122">
        <f t="shared" si="11"/>
        <v>7.754648127203691</v>
      </c>
      <c r="AE64" s="123">
        <v>52.2</v>
      </c>
      <c r="AF64" s="124">
        <v>0.84</v>
      </c>
      <c r="AG64" s="141"/>
    </row>
    <row r="65" spans="2:33" ht="13.5" customHeight="1">
      <c r="B65" s="106" t="s">
        <v>191</v>
      </c>
      <c r="C65" s="201" t="s">
        <v>197</v>
      </c>
      <c r="D65" s="217" t="b">
        <f t="shared" si="5"/>
        <v>1</v>
      </c>
      <c r="E65" s="218" t="s">
        <v>61</v>
      </c>
      <c r="F65" s="110">
        <v>3516</v>
      </c>
      <c r="G65" s="111">
        <f t="shared" si="9"/>
        <v>0.15121071789825702</v>
      </c>
      <c r="H65" s="112">
        <v>9778</v>
      </c>
      <c r="I65" s="111">
        <f t="shared" si="10"/>
        <v>0.16144739288383217</v>
      </c>
      <c r="J65" s="111">
        <v>216.51904340124005</v>
      </c>
      <c r="K65" s="114">
        <v>39.8</v>
      </c>
      <c r="L65" s="134">
        <v>4.244847739157183</v>
      </c>
      <c r="M65" s="126">
        <v>3.216287990557687</v>
      </c>
      <c r="N65" s="126">
        <v>0.9148084619782733</v>
      </c>
      <c r="O65" s="126">
        <v>1.019830028328612</v>
      </c>
      <c r="P65" s="126">
        <v>-2.0190689848569825</v>
      </c>
      <c r="Q65" s="126">
        <v>1.8603319977103607</v>
      </c>
      <c r="R65" s="117">
        <v>-1.2082045518404048</v>
      </c>
      <c r="S65" s="134">
        <v>-1.8699309101832384</v>
      </c>
      <c r="T65" s="126">
        <v>-1.7142419836228668</v>
      </c>
      <c r="U65" s="126">
        <v>-3.1223234446780346</v>
      </c>
      <c r="V65" s="126">
        <v>-5.995820607619354</v>
      </c>
      <c r="W65" s="126">
        <v>-5.343707250341997</v>
      </c>
      <c r="X65" s="126">
        <v>-4.967934242615843</v>
      </c>
      <c r="Y65" s="117">
        <v>-7.062066343503469</v>
      </c>
      <c r="Z65" s="118">
        <v>11.208836162814482</v>
      </c>
      <c r="AA65" s="119">
        <v>55.318060953160156</v>
      </c>
      <c r="AB65" s="122">
        <v>33.473102884025366</v>
      </c>
      <c r="AC65" s="157">
        <v>25.508084183903897</v>
      </c>
      <c r="AD65" s="122">
        <f t="shared" si="11"/>
        <v>7.965018700121469</v>
      </c>
      <c r="AE65" s="123">
        <v>51.3</v>
      </c>
      <c r="AF65" s="124">
        <v>0.93</v>
      </c>
      <c r="AG65" s="141"/>
    </row>
    <row r="66" spans="1:33" ht="13.5" customHeight="1">
      <c r="A66" s="135" t="s">
        <v>198</v>
      </c>
      <c r="B66" s="161" t="s">
        <v>191</v>
      </c>
      <c r="C66" s="162" t="s">
        <v>199</v>
      </c>
      <c r="D66" s="217" t="b">
        <f t="shared" si="5"/>
        <v>1</v>
      </c>
      <c r="E66" s="218" t="s">
        <v>62</v>
      </c>
      <c r="F66" s="110">
        <v>2347</v>
      </c>
      <c r="G66" s="111">
        <f t="shared" si="9"/>
        <v>0.10093616464937692</v>
      </c>
      <c r="H66" s="112">
        <v>7611</v>
      </c>
      <c r="I66" s="111">
        <f t="shared" si="10"/>
        <v>0.12566742761698166</v>
      </c>
      <c r="J66" s="111">
        <v>172.0777752656568</v>
      </c>
      <c r="K66" s="114"/>
      <c r="L66" s="134">
        <v>1.580246913580247</v>
      </c>
      <c r="M66" s="126">
        <v>-0.2916869227029655</v>
      </c>
      <c r="N66" s="126">
        <v>1.8527547537786446</v>
      </c>
      <c r="O66" s="126">
        <v>0.23934897079942558</v>
      </c>
      <c r="P66" s="126">
        <v>7.688634192932186</v>
      </c>
      <c r="Q66" s="126">
        <v>2.7494456762749446</v>
      </c>
      <c r="R66" s="117">
        <v>1.294777729823047</v>
      </c>
      <c r="S66" s="134">
        <v>-2.274262553478946</v>
      </c>
      <c r="T66" s="126">
        <v>-3.686635944700461</v>
      </c>
      <c r="U66" s="126">
        <v>0.21531100478468898</v>
      </c>
      <c r="V66" s="126">
        <v>-2.781093339699212</v>
      </c>
      <c r="W66" s="126">
        <v>0.42971147943523635</v>
      </c>
      <c r="X66" s="126">
        <v>-2.787286063569682</v>
      </c>
      <c r="Y66" s="117">
        <v>-4.288229376257545</v>
      </c>
      <c r="Z66" s="118">
        <v>10.97096307975299</v>
      </c>
      <c r="AA66" s="119">
        <v>58.481145710156355</v>
      </c>
      <c r="AB66" s="122">
        <v>30.54789121009066</v>
      </c>
      <c r="AC66" s="157">
        <v>23.97310513447433</v>
      </c>
      <c r="AD66" s="122">
        <f t="shared" si="11"/>
        <v>6.5747860756163305</v>
      </c>
      <c r="AE66" s="123">
        <v>49.6</v>
      </c>
      <c r="AF66" s="124"/>
      <c r="AG66" s="141"/>
    </row>
    <row r="67" spans="1:33" ht="13.5" customHeight="1">
      <c r="A67" s="135" t="s">
        <v>198</v>
      </c>
      <c r="B67" s="161" t="s">
        <v>191</v>
      </c>
      <c r="C67" s="162" t="s">
        <v>200</v>
      </c>
      <c r="D67" s="217" t="b">
        <f t="shared" si="5"/>
        <v>1</v>
      </c>
      <c r="E67" s="218" t="s">
        <v>63</v>
      </c>
      <c r="F67" s="110">
        <v>7013</v>
      </c>
      <c r="G67" s="111">
        <f t="shared" si="9"/>
        <v>0.3016043130319899</v>
      </c>
      <c r="H67" s="112">
        <v>19917</v>
      </c>
      <c r="I67" s="111">
        <f t="shared" si="10"/>
        <v>0.3288553614304853</v>
      </c>
      <c r="J67" s="111">
        <v>299.0091577841165</v>
      </c>
      <c r="K67" s="114"/>
      <c r="L67" s="134">
        <v>5.566218809980806</v>
      </c>
      <c r="M67" s="126">
        <v>3.018181818181818</v>
      </c>
      <c r="N67" s="126">
        <v>3.6357218496293684</v>
      </c>
      <c r="O67" s="126">
        <v>4.9727520435967305</v>
      </c>
      <c r="P67" s="126">
        <v>3.228423101881895</v>
      </c>
      <c r="Q67" s="126">
        <v>6.584944208706585</v>
      </c>
      <c r="R67" s="117">
        <v>3.4060749041580656</v>
      </c>
      <c r="S67" s="134">
        <v>0.5679981528515354</v>
      </c>
      <c r="T67" s="126">
        <v>-1.9193681697125538</v>
      </c>
      <c r="U67" s="126">
        <v>0.25280898876404495</v>
      </c>
      <c r="V67" s="126">
        <v>-0.667787428784907</v>
      </c>
      <c r="W67" s="126">
        <v>-1.8146772601194114</v>
      </c>
      <c r="X67" s="126">
        <v>-1.6949964089059133</v>
      </c>
      <c r="Y67" s="117">
        <v>-2.9905995811212316</v>
      </c>
      <c r="Z67" s="118">
        <v>11.5127780288196</v>
      </c>
      <c r="AA67" s="119">
        <v>60.08435005271878</v>
      </c>
      <c r="AB67" s="122">
        <v>28.39785108199026</v>
      </c>
      <c r="AC67" s="157">
        <v>22.197749581039023</v>
      </c>
      <c r="AD67" s="120">
        <f t="shared" si="11"/>
        <v>6.200101500951238</v>
      </c>
      <c r="AE67" s="123">
        <v>48.3</v>
      </c>
      <c r="AF67" s="124"/>
      <c r="AG67" s="141"/>
    </row>
    <row r="68" spans="1:33" ht="13.5" customHeight="1">
      <c r="A68" s="160" t="s">
        <v>201</v>
      </c>
      <c r="B68" s="161" t="s">
        <v>191</v>
      </c>
      <c r="C68" s="162" t="s">
        <v>202</v>
      </c>
      <c r="D68" s="217" t="b">
        <f t="shared" si="5"/>
        <v>1</v>
      </c>
      <c r="E68" s="218" t="s">
        <v>64</v>
      </c>
      <c r="F68" s="110">
        <v>1841</v>
      </c>
      <c r="G68" s="111">
        <f t="shared" si="9"/>
        <v>0.0791748952362603</v>
      </c>
      <c r="H68" s="112">
        <v>5451</v>
      </c>
      <c r="I68" s="111">
        <f t="shared" si="10"/>
        <v>0.09000304137960413</v>
      </c>
      <c r="J68" s="111">
        <v>212.18372907746203</v>
      </c>
      <c r="K68" s="114"/>
      <c r="L68" s="134">
        <v>2.987697715289982</v>
      </c>
      <c r="M68" s="126">
        <v>1.3083048919226392</v>
      </c>
      <c r="N68" s="126">
        <v>-0.9545199326221224</v>
      </c>
      <c r="O68" s="126">
        <v>1.1904761904761905</v>
      </c>
      <c r="P68" s="126">
        <v>0.22408963585434172</v>
      </c>
      <c r="Q68" s="126">
        <v>1.7887087758524316</v>
      </c>
      <c r="R68" s="117">
        <v>1.098297638660077</v>
      </c>
      <c r="S68" s="134">
        <v>-0.5330340861270866</v>
      </c>
      <c r="T68" s="126">
        <v>-1.5512621633055987</v>
      </c>
      <c r="U68" s="126">
        <v>-4.512247529007306</v>
      </c>
      <c r="V68" s="126">
        <v>-5.5205520552055205</v>
      </c>
      <c r="W68" s="126">
        <v>-6.541759288663068</v>
      </c>
      <c r="X68" s="126">
        <v>-3.346924906557934</v>
      </c>
      <c r="Y68" s="117">
        <v>-4.183512040780454</v>
      </c>
      <c r="Z68" s="118">
        <v>12.621537332599523</v>
      </c>
      <c r="AA68" s="119">
        <v>56.595120161438274</v>
      </c>
      <c r="AB68" s="122">
        <v>30.783342505962207</v>
      </c>
      <c r="AC68" s="157">
        <v>23.394495412844037</v>
      </c>
      <c r="AD68" s="122">
        <f t="shared" si="11"/>
        <v>7.388847093118169</v>
      </c>
      <c r="AE68" s="123">
        <v>49.8</v>
      </c>
      <c r="AF68" s="131">
        <v>1.26</v>
      </c>
      <c r="AG68" s="141"/>
    </row>
    <row r="69" spans="1:33" ht="13.5" customHeight="1">
      <c r="A69" s="160" t="s">
        <v>201</v>
      </c>
      <c r="B69" s="161" t="s">
        <v>191</v>
      </c>
      <c r="C69" s="162" t="s">
        <v>203</v>
      </c>
      <c r="D69" s="217" t="b">
        <f t="shared" si="5"/>
        <v>1</v>
      </c>
      <c r="E69" s="218" t="s">
        <v>65</v>
      </c>
      <c r="F69" s="110">
        <v>2024</v>
      </c>
      <c r="G69" s="111">
        <f t="shared" si="9"/>
        <v>0.08704507765246651</v>
      </c>
      <c r="H69" s="112">
        <v>5751</v>
      </c>
      <c r="I69" s="111">
        <f t="shared" si="10"/>
        <v>0.09495642835701767</v>
      </c>
      <c r="J69" s="111">
        <v>142.563212692117</v>
      </c>
      <c r="K69" s="114"/>
      <c r="L69" s="134">
        <v>3.170189098998888</v>
      </c>
      <c r="M69" s="126">
        <v>3.5040431266846364</v>
      </c>
      <c r="N69" s="126">
        <v>0.20833333333333334</v>
      </c>
      <c r="O69" s="126">
        <v>1.7151767151767152</v>
      </c>
      <c r="P69" s="126">
        <v>3.1170158405723045</v>
      </c>
      <c r="Q69" s="126">
        <v>-3.9643211100099105</v>
      </c>
      <c r="R69" s="117">
        <v>4.437564499484004</v>
      </c>
      <c r="S69" s="134">
        <v>0.5032644178454843</v>
      </c>
      <c r="T69" s="126">
        <v>-1.5428339423467317</v>
      </c>
      <c r="U69" s="126">
        <v>-2.254295532646048</v>
      </c>
      <c r="V69" s="126">
        <v>-3.8813106454788353</v>
      </c>
      <c r="W69" s="126">
        <v>-5.237746891002194</v>
      </c>
      <c r="X69" s="126">
        <v>-6.283773351860429</v>
      </c>
      <c r="Y69" s="117">
        <v>-5.255354200988468</v>
      </c>
      <c r="Z69" s="118">
        <v>10.102590853764562</v>
      </c>
      <c r="AA69" s="119">
        <v>56.54668753260302</v>
      </c>
      <c r="AB69" s="122">
        <v>33.35072161363241</v>
      </c>
      <c r="AC69" s="157">
        <v>26.787092789871853</v>
      </c>
      <c r="AD69" s="122">
        <f t="shared" si="11"/>
        <v>6.563628823760556</v>
      </c>
      <c r="AE69" s="123">
        <v>52.2</v>
      </c>
      <c r="AF69" s="124">
        <v>1.15</v>
      </c>
      <c r="AG69" s="141"/>
    </row>
    <row r="70" spans="1:33" ht="13.5" customHeight="1">
      <c r="A70" s="160" t="s">
        <v>201</v>
      </c>
      <c r="B70" s="161" t="s">
        <v>191</v>
      </c>
      <c r="C70" s="162" t="s">
        <v>204</v>
      </c>
      <c r="D70" s="217" t="b">
        <f t="shared" si="5"/>
        <v>1</v>
      </c>
      <c r="E70" s="218" t="s">
        <v>66</v>
      </c>
      <c r="F70" s="110">
        <v>1383</v>
      </c>
      <c r="G70" s="111">
        <f t="shared" si="9"/>
        <v>0.05947793596509939</v>
      </c>
      <c r="H70" s="112">
        <v>4656</v>
      </c>
      <c r="I70" s="111">
        <f t="shared" si="10"/>
        <v>0.07687656588945824</v>
      </c>
      <c r="J70" s="111">
        <v>137.26415094339623</v>
      </c>
      <c r="K70" s="114"/>
      <c r="L70" s="134">
        <v>-0.8726003490401396</v>
      </c>
      <c r="M70" s="126">
        <v>1.584507042253521</v>
      </c>
      <c r="N70" s="126">
        <v>0.6065857885615251</v>
      </c>
      <c r="O70" s="126">
        <v>1.550387596899225</v>
      </c>
      <c r="P70" s="126">
        <v>6.191687871077184</v>
      </c>
      <c r="Q70" s="126">
        <v>5.5910543130990416</v>
      </c>
      <c r="R70" s="117">
        <v>4.614220877458396</v>
      </c>
      <c r="S70" s="134">
        <v>-3.7652713799319044</v>
      </c>
      <c r="T70" s="126">
        <v>-0.6451612903225806</v>
      </c>
      <c r="U70" s="126">
        <v>-0.3770423125261835</v>
      </c>
      <c r="V70" s="126">
        <v>-0.27333894028595457</v>
      </c>
      <c r="W70" s="126">
        <v>0.18975332068311196</v>
      </c>
      <c r="X70" s="126">
        <v>-0.16835016835016833</v>
      </c>
      <c r="Y70" s="117">
        <v>-1.854974704890388</v>
      </c>
      <c r="Z70" s="118">
        <v>11.619415807560138</v>
      </c>
      <c r="AA70" s="119">
        <v>57.64604810996563</v>
      </c>
      <c r="AB70" s="122">
        <v>30.73453608247423</v>
      </c>
      <c r="AC70" s="157">
        <v>26.031144781144782</v>
      </c>
      <c r="AD70" s="120">
        <f t="shared" si="11"/>
        <v>4.703391301329447</v>
      </c>
      <c r="AE70" s="123">
        <v>50.5</v>
      </c>
      <c r="AF70" s="131">
        <v>1.31</v>
      </c>
      <c r="AG70" s="141"/>
    </row>
    <row r="71" spans="1:33" ht="13.5" customHeight="1">
      <c r="A71" s="160" t="s">
        <v>201</v>
      </c>
      <c r="B71" s="161" t="s">
        <v>191</v>
      </c>
      <c r="C71" s="162" t="s">
        <v>205</v>
      </c>
      <c r="D71" s="217" t="b">
        <f t="shared" si="5"/>
        <v>1</v>
      </c>
      <c r="E71" s="218" t="s">
        <v>67</v>
      </c>
      <c r="F71" s="110">
        <v>2145</v>
      </c>
      <c r="G71" s="111">
        <f t="shared" si="9"/>
        <v>0.09224885946864657</v>
      </c>
      <c r="H71" s="112">
        <v>5589</v>
      </c>
      <c r="I71" s="111">
        <f t="shared" si="10"/>
        <v>0.09228159938921436</v>
      </c>
      <c r="J71" s="111">
        <v>327.4165202108963</v>
      </c>
      <c r="K71" s="114"/>
      <c r="L71" s="134">
        <v>4.234062797335871</v>
      </c>
      <c r="M71" s="126">
        <v>7.165677772706528</v>
      </c>
      <c r="N71" s="126">
        <v>-2.8534923339011926</v>
      </c>
      <c r="O71" s="126">
        <v>0.08768084173608066</v>
      </c>
      <c r="P71" s="126">
        <v>-0.5256241787122208</v>
      </c>
      <c r="Q71" s="126">
        <v>-1.9815059445178336</v>
      </c>
      <c r="R71" s="117">
        <v>-3.638814016172507</v>
      </c>
      <c r="S71" s="134">
        <v>-1.5840831326828033</v>
      </c>
      <c r="T71" s="126">
        <v>-3.3865567859902135</v>
      </c>
      <c r="U71" s="126">
        <v>-4.598160735705718</v>
      </c>
      <c r="V71" s="126">
        <v>-7.320480581167923</v>
      </c>
      <c r="W71" s="126">
        <v>-5.094965330117576</v>
      </c>
      <c r="X71" s="126">
        <v>-4.240787801778907</v>
      </c>
      <c r="Y71" s="117">
        <v>-7.298059379664952</v>
      </c>
      <c r="Z71" s="118">
        <v>10.127035247808195</v>
      </c>
      <c r="AA71" s="119">
        <v>52.853820003578456</v>
      </c>
      <c r="AB71" s="122">
        <v>37.01914474861335</v>
      </c>
      <c r="AC71" s="157">
        <v>27.096569250317664</v>
      </c>
      <c r="AD71" s="122">
        <f t="shared" si="11"/>
        <v>9.922575498295686</v>
      </c>
      <c r="AE71" s="123">
        <v>53.4</v>
      </c>
      <c r="AF71" s="131">
        <v>1.37</v>
      </c>
      <c r="AG71" s="141"/>
    </row>
    <row r="72" spans="1:33" ht="13.5" customHeight="1">
      <c r="A72" s="160" t="s">
        <v>201</v>
      </c>
      <c r="B72" s="161" t="s">
        <v>191</v>
      </c>
      <c r="C72" s="162" t="s">
        <v>206</v>
      </c>
      <c r="D72" s="217" t="b">
        <f t="shared" si="5"/>
        <v>1</v>
      </c>
      <c r="E72" s="218" t="s">
        <v>68</v>
      </c>
      <c r="F72" s="110">
        <v>4488</v>
      </c>
      <c r="G72" s="111">
        <f t="shared" si="9"/>
        <v>0.1930129982728605</v>
      </c>
      <c r="H72" s="112">
        <v>12381</v>
      </c>
      <c r="I72" s="111">
        <f t="shared" si="10"/>
        <v>0.20442628055785703</v>
      </c>
      <c r="J72" s="111">
        <v>337.9093886462882</v>
      </c>
      <c r="K72" s="114"/>
      <c r="L72" s="134">
        <v>3.5177160336477185</v>
      </c>
      <c r="M72" s="126">
        <v>1.9699581383895592</v>
      </c>
      <c r="N72" s="126">
        <v>0.7486114465105047</v>
      </c>
      <c r="O72" s="126">
        <v>1.8696069031639502</v>
      </c>
      <c r="P72" s="126">
        <v>1.5058823529411764</v>
      </c>
      <c r="Q72" s="126">
        <v>2.9439035697728326</v>
      </c>
      <c r="R72" s="117">
        <v>1.058320198153569</v>
      </c>
      <c r="S72" s="134">
        <v>-1.5287390911826662</v>
      </c>
      <c r="T72" s="126">
        <v>-3.600024448383351</v>
      </c>
      <c r="U72" s="126">
        <v>-4.216332741567334</v>
      </c>
      <c r="V72" s="126">
        <v>-4.6600913483815445</v>
      </c>
      <c r="W72" s="126">
        <v>-5.047559536207735</v>
      </c>
      <c r="X72" s="126">
        <v>-3.7657209710441646</v>
      </c>
      <c r="Y72" s="117">
        <v>-5.926601322087987</v>
      </c>
      <c r="Z72" s="118">
        <v>10.491882723527986</v>
      </c>
      <c r="AA72" s="119">
        <v>55.70632420644536</v>
      </c>
      <c r="AB72" s="122">
        <v>33.801793070026655</v>
      </c>
      <c r="AC72" s="157">
        <v>25.431412693770106</v>
      </c>
      <c r="AD72" s="122">
        <f t="shared" si="11"/>
        <v>8.370380376256549</v>
      </c>
      <c r="AE72" s="123">
        <v>51.4</v>
      </c>
      <c r="AF72" s="124">
        <v>1.09</v>
      </c>
      <c r="AG72" s="141"/>
    </row>
    <row r="73" spans="1:33" ht="13.5" customHeight="1">
      <c r="A73" s="160" t="s">
        <v>201</v>
      </c>
      <c r="B73" s="161" t="s">
        <v>191</v>
      </c>
      <c r="C73" s="162" t="s">
        <v>207</v>
      </c>
      <c r="D73" s="217" t="b">
        <f aca="true" t="shared" si="12" ref="D73:D92">EXACT(C73,E73)</f>
        <v>1</v>
      </c>
      <c r="E73" s="218" t="s">
        <v>69</v>
      </c>
      <c r="F73" s="110">
        <v>1792</v>
      </c>
      <c r="G73" s="111">
        <f t="shared" si="9"/>
        <v>0.07706757863301382</v>
      </c>
      <c r="H73" s="112">
        <v>5440</v>
      </c>
      <c r="I73" s="111">
        <f t="shared" si="10"/>
        <v>0.08982141719043231</v>
      </c>
      <c r="J73" s="111">
        <v>123.32804352754478</v>
      </c>
      <c r="K73" s="114"/>
      <c r="L73" s="134">
        <v>-1.1397720455908817</v>
      </c>
      <c r="M73" s="126">
        <v>1.3956310679611652</v>
      </c>
      <c r="N73" s="126">
        <v>-1.196888090963495</v>
      </c>
      <c r="O73" s="126">
        <v>-0.18170805572380377</v>
      </c>
      <c r="P73" s="126">
        <v>2.7912621359223304</v>
      </c>
      <c r="Q73" s="126">
        <v>2.125147579693034</v>
      </c>
      <c r="R73" s="117">
        <v>3.5838150289017343</v>
      </c>
      <c r="S73" s="134">
        <v>-6.232294617563739</v>
      </c>
      <c r="T73" s="126">
        <v>-2.29607250755287</v>
      </c>
      <c r="U73" s="126">
        <v>-1.3141620284477427</v>
      </c>
      <c r="V73" s="126">
        <v>-4.872317092276359</v>
      </c>
      <c r="W73" s="126">
        <v>-3.4090909090909087</v>
      </c>
      <c r="X73" s="126">
        <v>-1.5004262574595055</v>
      </c>
      <c r="Y73" s="117">
        <v>-5.8334775835208585</v>
      </c>
      <c r="Z73" s="118">
        <v>10.625</v>
      </c>
      <c r="AA73" s="119">
        <v>56.37867647058824</v>
      </c>
      <c r="AB73" s="122">
        <v>32.99632352941176</v>
      </c>
      <c r="AC73" s="157">
        <v>27.058823529411764</v>
      </c>
      <c r="AD73" s="120">
        <f t="shared" si="11"/>
        <v>5.9374999999999964</v>
      </c>
      <c r="AE73" s="123">
        <v>51.8</v>
      </c>
      <c r="AF73" s="131">
        <v>1.41</v>
      </c>
      <c r="AG73" s="141"/>
    </row>
    <row r="74" spans="1:33" ht="13.5" customHeight="1">
      <c r="A74" s="160" t="s">
        <v>201</v>
      </c>
      <c r="B74" s="161" t="s">
        <v>191</v>
      </c>
      <c r="C74" s="162" t="s">
        <v>208</v>
      </c>
      <c r="D74" s="217" t="b">
        <f t="shared" si="12"/>
        <v>1</v>
      </c>
      <c r="E74" s="218" t="s">
        <v>70</v>
      </c>
      <c r="F74" s="110">
        <v>1860</v>
      </c>
      <c r="G74" s="111">
        <f t="shared" si="9"/>
        <v>0.07999201800078444</v>
      </c>
      <c r="H74" s="112">
        <v>5495</v>
      </c>
      <c r="I74" s="111">
        <f t="shared" si="10"/>
        <v>0.09072953813629145</v>
      </c>
      <c r="J74" s="111">
        <v>169.33744221879815</v>
      </c>
      <c r="K74" s="114"/>
      <c r="L74" s="134">
        <v>1.1796246648793565</v>
      </c>
      <c r="M74" s="126">
        <v>-0.8479067302596714</v>
      </c>
      <c r="N74" s="126">
        <v>-1.6568679850347405</v>
      </c>
      <c r="O74" s="126">
        <v>0.5978260869565217</v>
      </c>
      <c r="P74" s="126">
        <v>0.21609940572663425</v>
      </c>
      <c r="Q74" s="126">
        <v>-0.862533692722372</v>
      </c>
      <c r="R74" s="117">
        <v>1.1419249592169658</v>
      </c>
      <c r="S74" s="134">
        <v>-6.055920628784951</v>
      </c>
      <c r="T74" s="126">
        <v>-5.65080235907283</v>
      </c>
      <c r="U74" s="126">
        <v>-4.53554295682512</v>
      </c>
      <c r="V74" s="126">
        <v>-4.933759707629054</v>
      </c>
      <c r="W74" s="126">
        <v>-4.004485023226014</v>
      </c>
      <c r="X74" s="126">
        <v>-5.156015351243117</v>
      </c>
      <c r="Y74" s="117">
        <v>-3.32512315270936</v>
      </c>
      <c r="Z74" s="118">
        <v>10.518653321201093</v>
      </c>
      <c r="AA74" s="119">
        <v>53.26660600545951</v>
      </c>
      <c r="AB74" s="122">
        <v>36.2147406733394</v>
      </c>
      <c r="AC74" s="157">
        <v>27.24845653262139</v>
      </c>
      <c r="AD74" s="122">
        <f t="shared" si="11"/>
        <v>8.96628414071801</v>
      </c>
      <c r="AE74" s="123">
        <v>52.7</v>
      </c>
      <c r="AF74" s="131">
        <v>1.24</v>
      </c>
      <c r="AG74" s="141"/>
    </row>
    <row r="75" spans="1:33" ht="13.5" customHeight="1">
      <c r="A75" s="160" t="s">
        <v>209</v>
      </c>
      <c r="B75" s="163" t="s">
        <v>191</v>
      </c>
      <c r="C75" s="271" t="s">
        <v>210</v>
      </c>
      <c r="D75" s="312" t="b">
        <f t="shared" si="12"/>
        <v>1</v>
      </c>
      <c r="E75" s="313" t="s">
        <v>71</v>
      </c>
      <c r="F75" s="167"/>
      <c r="G75" s="331"/>
      <c r="H75" s="169"/>
      <c r="I75" s="331"/>
      <c r="J75" s="331"/>
      <c r="K75" s="170"/>
      <c r="L75" s="171"/>
      <c r="M75" s="172"/>
      <c r="N75" s="172"/>
      <c r="O75" s="172"/>
      <c r="P75" s="172"/>
      <c r="Q75" s="172"/>
      <c r="R75" s="173"/>
      <c r="S75" s="171"/>
      <c r="T75" s="172"/>
      <c r="U75" s="172"/>
      <c r="V75" s="172"/>
      <c r="W75" s="172"/>
      <c r="X75" s="172"/>
      <c r="Y75" s="173"/>
      <c r="Z75" s="174"/>
      <c r="AA75" s="175"/>
      <c r="AB75" s="212"/>
      <c r="AC75" s="177">
        <v>24.16789035731767</v>
      </c>
      <c r="AD75" s="212"/>
      <c r="AE75" s="214"/>
      <c r="AF75" s="203"/>
      <c r="AG75" s="332"/>
    </row>
    <row r="76" spans="1:33" ht="13.5" customHeight="1">
      <c r="A76" s="135" t="s">
        <v>211</v>
      </c>
      <c r="B76" s="333" t="s">
        <v>212</v>
      </c>
      <c r="C76" s="180" t="s">
        <v>213</v>
      </c>
      <c r="D76" s="304" t="b">
        <f t="shared" si="12"/>
        <v>0</v>
      </c>
      <c r="E76" s="305"/>
      <c r="F76" s="334"/>
      <c r="G76" s="335"/>
      <c r="H76" s="336"/>
      <c r="I76" s="335"/>
      <c r="J76" s="335"/>
      <c r="K76" s="337">
        <v>57.1</v>
      </c>
      <c r="L76" s="238"/>
      <c r="M76" s="189"/>
      <c r="N76" s="189"/>
      <c r="O76" s="189"/>
      <c r="P76" s="189"/>
      <c r="Q76" s="189"/>
      <c r="R76" s="239"/>
      <c r="S76" s="238"/>
      <c r="T76" s="189"/>
      <c r="U76" s="189"/>
      <c r="V76" s="189"/>
      <c r="W76" s="189"/>
      <c r="X76" s="189"/>
      <c r="Y76" s="239"/>
      <c r="Z76" s="338"/>
      <c r="AA76" s="339"/>
      <c r="AB76" s="340"/>
      <c r="AC76" s="340"/>
      <c r="AD76" s="340"/>
      <c r="AE76" s="341"/>
      <c r="AF76" s="232">
        <v>1.19</v>
      </c>
      <c r="AG76" s="342">
        <v>4.9</v>
      </c>
    </row>
    <row r="77" spans="2:33" ht="13.5" customHeight="1">
      <c r="B77" s="205" t="s">
        <v>212</v>
      </c>
      <c r="C77" s="206" t="s">
        <v>72</v>
      </c>
      <c r="D77" s="312" t="b">
        <f t="shared" si="12"/>
        <v>1</v>
      </c>
      <c r="E77" s="313" t="s">
        <v>72</v>
      </c>
      <c r="F77" s="167">
        <v>2384</v>
      </c>
      <c r="G77" s="168">
        <f>F77/F$8*100</f>
        <v>0.10252740371713447</v>
      </c>
      <c r="H77" s="169">
        <v>7838</v>
      </c>
      <c r="I77" s="168">
        <f>H77/H$8*100</f>
        <v>0.12941549042989126</v>
      </c>
      <c r="J77" s="168">
        <v>220.23040179825793</v>
      </c>
      <c r="K77" s="170">
        <v>60.5</v>
      </c>
      <c r="L77" s="171">
        <v>9.479921000658328</v>
      </c>
      <c r="M77" s="172">
        <v>8.298256163559833</v>
      </c>
      <c r="N77" s="172">
        <v>6.662965019433647</v>
      </c>
      <c r="O77" s="172">
        <v>5.205622071837585</v>
      </c>
      <c r="P77" s="172">
        <v>10.786739238000989</v>
      </c>
      <c r="Q77" s="172">
        <v>4.332291201429209</v>
      </c>
      <c r="R77" s="173">
        <v>2.054794520547945</v>
      </c>
      <c r="S77" s="171">
        <v>1.6129032258064515</v>
      </c>
      <c r="T77" s="172">
        <v>5.137844611528822</v>
      </c>
      <c r="U77" s="172">
        <v>3.3505495960799894</v>
      </c>
      <c r="V77" s="172">
        <v>1.9477191184008202</v>
      </c>
      <c r="W77" s="172">
        <v>3.695324283559578</v>
      </c>
      <c r="X77" s="172">
        <v>-0.07272727272727272</v>
      </c>
      <c r="Y77" s="173">
        <v>-4.92479378942261</v>
      </c>
      <c r="Z77" s="174">
        <v>11.112528706302628</v>
      </c>
      <c r="AA77" s="175">
        <v>62.33733095177341</v>
      </c>
      <c r="AB77" s="176">
        <v>26.537381985200305</v>
      </c>
      <c r="AC77" s="177">
        <v>20.33939393939394</v>
      </c>
      <c r="AD77" s="212">
        <f>AB77-AC77</f>
        <v>6.197988045806365</v>
      </c>
      <c r="AE77" s="178">
        <v>48.2</v>
      </c>
      <c r="AF77" s="124">
        <v>0.78</v>
      </c>
      <c r="AG77" s="141"/>
    </row>
    <row r="78" spans="2:33" ht="13.5" customHeight="1">
      <c r="B78" s="85" t="s">
        <v>214</v>
      </c>
      <c r="C78" s="245" t="s">
        <v>73</v>
      </c>
      <c r="D78" s="217" t="b">
        <f t="shared" si="12"/>
        <v>1</v>
      </c>
      <c r="E78" s="218" t="s">
        <v>73</v>
      </c>
      <c r="F78" s="246">
        <v>6407</v>
      </c>
      <c r="G78" s="247">
        <f>F78/F$8*100</f>
        <v>0.27554239748979886</v>
      </c>
      <c r="H78" s="248">
        <v>19009</v>
      </c>
      <c r="I78" s="247">
        <f>H78/H$8*100</f>
        <v>0.313863110178847</v>
      </c>
      <c r="J78" s="247">
        <v>801.3912310286678</v>
      </c>
      <c r="K78" s="249">
        <v>88.2</v>
      </c>
      <c r="L78" s="250">
        <v>5.236848369435849</v>
      </c>
      <c r="M78" s="251">
        <v>4.5691020131192035</v>
      </c>
      <c r="N78" s="251">
        <v>6.121566082630327</v>
      </c>
      <c r="O78" s="251">
        <v>8.86669384427232</v>
      </c>
      <c r="P78" s="251">
        <v>9.586219809024527</v>
      </c>
      <c r="Q78" s="251">
        <v>6.304459251665813</v>
      </c>
      <c r="R78" s="252">
        <v>2.973320475731276</v>
      </c>
      <c r="S78" s="250">
        <v>1.4059753954305798</v>
      </c>
      <c r="T78" s="251">
        <v>0.8385978643707721</v>
      </c>
      <c r="U78" s="251">
        <v>2.5891223595941675</v>
      </c>
      <c r="V78" s="251">
        <v>4.301772589710333</v>
      </c>
      <c r="W78" s="320">
        <v>4.642487046632125</v>
      </c>
      <c r="X78" s="251">
        <v>0.34660328777975835</v>
      </c>
      <c r="Y78" s="252">
        <v>-6.202506661403335</v>
      </c>
      <c r="Z78" s="343">
        <v>11.589247198695354</v>
      </c>
      <c r="AA78" s="254">
        <v>63.22794465779368</v>
      </c>
      <c r="AB78" s="255">
        <v>25.18280814351097</v>
      </c>
      <c r="AC78" s="256">
        <v>19.6524064171123</v>
      </c>
      <c r="AD78" s="257">
        <f>AB78-AC78</f>
        <v>5.530401726398672</v>
      </c>
      <c r="AE78" s="258">
        <v>47</v>
      </c>
      <c r="AF78" s="124">
        <v>1.02</v>
      </c>
      <c r="AG78" s="141"/>
    </row>
    <row r="79" spans="2:33" ht="13.5" customHeight="1">
      <c r="B79" s="106" t="s">
        <v>214</v>
      </c>
      <c r="C79" s="201" t="s">
        <v>74</v>
      </c>
      <c r="D79" s="217" t="b">
        <f t="shared" si="12"/>
        <v>1</v>
      </c>
      <c r="E79" s="218" t="s">
        <v>74</v>
      </c>
      <c r="F79" s="110">
        <v>4025</v>
      </c>
      <c r="G79" s="111">
        <f>F79/F$8*100</f>
        <v>0.17310100669524592</v>
      </c>
      <c r="H79" s="112">
        <v>11656</v>
      </c>
      <c r="I79" s="111">
        <f>H79/H$8*100</f>
        <v>0.19245559536244097</v>
      </c>
      <c r="J79" s="111">
        <v>506.34231103388356</v>
      </c>
      <c r="K79" s="114">
        <v>72.3</v>
      </c>
      <c r="L79" s="134">
        <v>6.71286271113036</v>
      </c>
      <c r="M79" s="126">
        <v>10.55194805194805</v>
      </c>
      <c r="N79" s="126">
        <v>8.627019089574157</v>
      </c>
      <c r="O79" s="126">
        <v>7.502534640081109</v>
      </c>
      <c r="P79" s="126">
        <v>7.922037095253065</v>
      </c>
      <c r="Q79" s="116">
        <v>9.29216428779493</v>
      </c>
      <c r="R79" s="127">
        <v>7.276119402985075</v>
      </c>
      <c r="S79" s="134">
        <v>1.6718702789807633</v>
      </c>
      <c r="T79" s="126">
        <v>3.873204556711243</v>
      </c>
      <c r="U79" s="126">
        <v>4.873164218958611</v>
      </c>
      <c r="V79" s="126">
        <v>1.2548876966445395</v>
      </c>
      <c r="W79" s="126">
        <v>1.499775482712169</v>
      </c>
      <c r="X79" s="116">
        <v>3.061405061051141</v>
      </c>
      <c r="Y79" s="128">
        <v>0.06868131868131869</v>
      </c>
      <c r="Z79" s="118">
        <v>12.628689087165409</v>
      </c>
      <c r="AA79" s="119">
        <v>61.72786547700755</v>
      </c>
      <c r="AB79" s="122">
        <v>25.64344543582704</v>
      </c>
      <c r="AC79" s="157">
        <v>20.51849230224739</v>
      </c>
      <c r="AD79" s="120">
        <f>AB79-AC79</f>
        <v>5.124953133579648</v>
      </c>
      <c r="AE79" s="123">
        <v>46.5</v>
      </c>
      <c r="AF79" s="124">
        <v>1.17</v>
      </c>
      <c r="AG79" s="141"/>
    </row>
    <row r="80" spans="2:33" ht="13.5" customHeight="1">
      <c r="B80" s="106" t="s">
        <v>214</v>
      </c>
      <c r="C80" s="201" t="s">
        <v>75</v>
      </c>
      <c r="D80" s="217" t="b">
        <f t="shared" si="12"/>
        <v>1</v>
      </c>
      <c r="E80" s="218" t="s">
        <v>75</v>
      </c>
      <c r="F80" s="110">
        <v>4752</v>
      </c>
      <c r="G80" s="111">
        <f>F80/F$8*100</f>
        <v>0.204366704053617</v>
      </c>
      <c r="H80" s="112">
        <v>14543</v>
      </c>
      <c r="I80" s="111">
        <f>H80/H$8*100</f>
        <v>0.240123689375084</v>
      </c>
      <c r="J80" s="111">
        <v>513.5240112994351</v>
      </c>
      <c r="K80" s="114">
        <v>93.4</v>
      </c>
      <c r="L80" s="134">
        <v>10.841584158415841</v>
      </c>
      <c r="M80" s="126">
        <v>9.200535953550693</v>
      </c>
      <c r="N80" s="126">
        <v>8.220858895705522</v>
      </c>
      <c r="O80" s="126">
        <v>11.224489795918368</v>
      </c>
      <c r="P80" s="116">
        <v>28.984029901461096</v>
      </c>
      <c r="Q80" s="116">
        <v>13.461538461538462</v>
      </c>
      <c r="R80" s="127">
        <v>10.332017645693057</v>
      </c>
      <c r="S80" s="134">
        <v>3.432053886453544</v>
      </c>
      <c r="T80" s="126">
        <v>4.734339466611536</v>
      </c>
      <c r="U80" s="126">
        <v>4.974338728780102</v>
      </c>
      <c r="V80" s="126">
        <v>4.879654005265137</v>
      </c>
      <c r="W80" s="116">
        <v>17.7319587628866</v>
      </c>
      <c r="X80" s="116">
        <v>5.779334500875657</v>
      </c>
      <c r="Y80" s="127">
        <v>4.686150302332277</v>
      </c>
      <c r="Z80" s="129">
        <v>13.779825345527058</v>
      </c>
      <c r="AA80" s="119">
        <v>63.425703087396</v>
      </c>
      <c r="AB80" s="122">
        <v>22.340644983841024</v>
      </c>
      <c r="AC80" s="157">
        <v>17.70349501256377</v>
      </c>
      <c r="AD80" s="120">
        <f>AB80-AC80</f>
        <v>4.637149971277253</v>
      </c>
      <c r="AE80" s="123">
        <v>45</v>
      </c>
      <c r="AF80" s="124">
        <v>1.04</v>
      </c>
      <c r="AG80" s="141"/>
    </row>
    <row r="81" spans="2:33" ht="13.5" customHeight="1">
      <c r="B81" s="106" t="s">
        <v>214</v>
      </c>
      <c r="C81" s="201" t="s">
        <v>76</v>
      </c>
      <c r="D81" s="217" t="b">
        <f t="shared" si="12"/>
        <v>1</v>
      </c>
      <c r="E81" s="218" t="s">
        <v>76</v>
      </c>
      <c r="F81" s="110">
        <v>4226</v>
      </c>
      <c r="G81" s="111">
        <f>F81/F$8*100</f>
        <v>0.1817453054146855</v>
      </c>
      <c r="H81" s="112">
        <v>12850</v>
      </c>
      <c r="I81" s="111">
        <f>H81/H$8*100</f>
        <v>0.2121700755325469</v>
      </c>
      <c r="J81" s="111">
        <v>467.9533867443554</v>
      </c>
      <c r="K81" s="114">
        <v>91.9</v>
      </c>
      <c r="L81" s="134">
        <v>5.82010582010582</v>
      </c>
      <c r="M81" s="126">
        <v>6.461538461538462</v>
      </c>
      <c r="N81" s="126">
        <v>5.997109826589595</v>
      </c>
      <c r="O81" s="126">
        <v>7.05521472392638</v>
      </c>
      <c r="P81" s="116">
        <v>17.828716969118116</v>
      </c>
      <c r="Q81" s="126">
        <v>7.4304242096730615</v>
      </c>
      <c r="R81" s="117">
        <v>6.287726358148893</v>
      </c>
      <c r="S81" s="134">
        <v>2.10020468096467</v>
      </c>
      <c r="T81" s="126">
        <v>1.9001133095092826</v>
      </c>
      <c r="U81" s="126">
        <v>2.429219057394577</v>
      </c>
      <c r="V81" s="126">
        <v>2.1294363256784967</v>
      </c>
      <c r="W81" s="116">
        <v>8.242027800490597</v>
      </c>
      <c r="X81" s="126">
        <v>-1.0197915092914338</v>
      </c>
      <c r="Y81" s="117">
        <v>-1.9308555292681064</v>
      </c>
      <c r="Z81" s="118">
        <v>10.73929961089494</v>
      </c>
      <c r="AA81" s="119">
        <v>62.980544747081716</v>
      </c>
      <c r="AB81" s="122">
        <v>26.280155642023345</v>
      </c>
      <c r="AC81" s="157">
        <v>19.851941380873246</v>
      </c>
      <c r="AD81" s="122">
        <f>AB81-AC81</f>
        <v>6.428214261150099</v>
      </c>
      <c r="AE81" s="123">
        <v>47.7</v>
      </c>
      <c r="AF81" s="124">
        <v>1.11</v>
      </c>
      <c r="AG81" s="141"/>
    </row>
    <row r="82" spans="1:33" ht="13.5" customHeight="1">
      <c r="A82" s="160" t="s">
        <v>167</v>
      </c>
      <c r="B82" s="161" t="s">
        <v>214</v>
      </c>
      <c r="C82" s="162" t="s">
        <v>215</v>
      </c>
      <c r="D82" s="217" t="b">
        <f t="shared" si="12"/>
        <v>1</v>
      </c>
      <c r="E82" s="218" t="s">
        <v>77</v>
      </c>
      <c r="F82" s="110"/>
      <c r="G82" s="261"/>
      <c r="H82" s="264"/>
      <c r="I82" s="261"/>
      <c r="J82" s="261"/>
      <c r="K82" s="114"/>
      <c r="L82" s="134"/>
      <c r="M82" s="126"/>
      <c r="N82" s="126"/>
      <c r="O82" s="126"/>
      <c r="P82" s="126"/>
      <c r="Q82" s="126"/>
      <c r="R82" s="117"/>
      <c r="S82" s="134"/>
      <c r="T82" s="126"/>
      <c r="U82" s="126"/>
      <c r="V82" s="126"/>
      <c r="W82" s="126"/>
      <c r="X82" s="126"/>
      <c r="Y82" s="117"/>
      <c r="Z82" s="265"/>
      <c r="AA82" s="266"/>
      <c r="AB82" s="267"/>
      <c r="AC82" s="157">
        <v>22.316416542559285</v>
      </c>
      <c r="AD82" s="120"/>
      <c r="AE82" s="268"/>
      <c r="AF82" s="124"/>
      <c r="AG82" s="141"/>
    </row>
    <row r="83" spans="1:33" ht="13.5" customHeight="1">
      <c r="A83" s="160" t="s">
        <v>165</v>
      </c>
      <c r="B83" s="161" t="s">
        <v>214</v>
      </c>
      <c r="C83" s="162" t="s">
        <v>216</v>
      </c>
      <c r="D83" s="217" t="b">
        <f t="shared" si="12"/>
        <v>1</v>
      </c>
      <c r="E83" s="218" t="s">
        <v>78</v>
      </c>
      <c r="F83" s="110">
        <v>2772</v>
      </c>
      <c r="G83" s="111">
        <f aca="true" t="shared" si="13" ref="G83:G92">F83/F$8*100</f>
        <v>0.11921391069794325</v>
      </c>
      <c r="H83" s="112">
        <v>10019</v>
      </c>
      <c r="I83" s="111">
        <f aca="true" t="shared" si="14" ref="I83:I92">H83/H$8*100</f>
        <v>0.16542661375568773</v>
      </c>
      <c r="J83" s="111">
        <v>476.41464574417495</v>
      </c>
      <c r="K83" s="114"/>
      <c r="L83" s="134">
        <v>9.724310776942357</v>
      </c>
      <c r="M83" s="126">
        <v>4.476930105070808</v>
      </c>
      <c r="N83" s="126">
        <v>2.404897245299519</v>
      </c>
      <c r="O83" s="126">
        <v>4.611443210930828</v>
      </c>
      <c r="P83" s="126">
        <v>6.408163265306123</v>
      </c>
      <c r="Q83" s="126">
        <v>2.186421173762946</v>
      </c>
      <c r="R83" s="117">
        <v>4.054054054054054</v>
      </c>
      <c r="S83" s="134">
        <v>4.640572481838881</v>
      </c>
      <c r="T83" s="126">
        <v>1.740752253652471</v>
      </c>
      <c r="U83" s="126">
        <v>2.016498625114574</v>
      </c>
      <c r="V83" s="126">
        <v>-0.6089647599081561</v>
      </c>
      <c r="W83" s="126">
        <v>1.4664523905182805</v>
      </c>
      <c r="X83" s="126">
        <v>0.04949514947535142</v>
      </c>
      <c r="Y83" s="117">
        <v>-0.8706836845750471</v>
      </c>
      <c r="Z83" s="118">
        <v>12.815650264497455</v>
      </c>
      <c r="AA83" s="119">
        <v>62.42139934125163</v>
      </c>
      <c r="AB83" s="122">
        <v>24.762950394250925</v>
      </c>
      <c r="AC83" s="157">
        <v>18.501286873886357</v>
      </c>
      <c r="AD83" s="122">
        <f aca="true" t="shared" si="15" ref="AD83:AD92">AB83-AC83</f>
        <v>6.261663520364568</v>
      </c>
      <c r="AE83" s="123">
        <v>45.7</v>
      </c>
      <c r="AF83" s="131">
        <v>1.22</v>
      </c>
      <c r="AG83" s="141"/>
    </row>
    <row r="84" spans="1:33" ht="13.5" customHeight="1">
      <c r="A84" s="160" t="s">
        <v>172</v>
      </c>
      <c r="B84" s="161" t="s">
        <v>214</v>
      </c>
      <c r="C84" s="162" t="s">
        <v>217</v>
      </c>
      <c r="D84" s="217" t="b">
        <f t="shared" si="12"/>
        <v>1</v>
      </c>
      <c r="E84" s="218" t="s">
        <v>79</v>
      </c>
      <c r="F84" s="110">
        <v>8109</v>
      </c>
      <c r="G84" s="111">
        <f t="shared" si="13"/>
        <v>0.3487393946066457</v>
      </c>
      <c r="H84" s="112">
        <v>24132</v>
      </c>
      <c r="I84" s="111">
        <f t="shared" si="14"/>
        <v>0.39845044846314565</v>
      </c>
      <c r="J84" s="111">
        <v>513.2284134410888</v>
      </c>
      <c r="K84" s="114"/>
      <c r="L84" s="134">
        <v>7.790068251353259</v>
      </c>
      <c r="M84" s="126">
        <v>7.9475982532751095</v>
      </c>
      <c r="N84" s="126">
        <v>9.162621359223301</v>
      </c>
      <c r="O84" s="126">
        <v>8.597368908652955</v>
      </c>
      <c r="P84" s="116">
        <v>17.693226411875106</v>
      </c>
      <c r="Q84" s="116">
        <v>11.162655842273123</v>
      </c>
      <c r="R84" s="117">
        <v>5.751173708920188</v>
      </c>
      <c r="S84" s="134">
        <v>2.309928925263838</v>
      </c>
      <c r="T84" s="126">
        <v>3.378769538445345</v>
      </c>
      <c r="U84" s="126">
        <v>6.175227816524971</v>
      </c>
      <c r="V84" s="126">
        <v>3.068661296509398</v>
      </c>
      <c r="W84" s="116">
        <v>9.518049869743209</v>
      </c>
      <c r="X84" s="116">
        <v>4.043836547447116</v>
      </c>
      <c r="Y84" s="117">
        <v>-1.4779129582754962</v>
      </c>
      <c r="Z84" s="118">
        <v>13.384717387700979</v>
      </c>
      <c r="AA84" s="119">
        <v>63.59191115531245</v>
      </c>
      <c r="AB84" s="122">
        <v>22.799602187966187</v>
      </c>
      <c r="AC84" s="157">
        <v>18.010364455016568</v>
      </c>
      <c r="AD84" s="120">
        <f t="shared" si="15"/>
        <v>4.789237732949619</v>
      </c>
      <c r="AE84" s="123">
        <v>45.1</v>
      </c>
      <c r="AF84" s="131">
        <v>1.24</v>
      </c>
      <c r="AG84" s="141"/>
    </row>
    <row r="85" spans="1:33" ht="13.5" customHeight="1">
      <c r="A85" s="160" t="s">
        <v>172</v>
      </c>
      <c r="B85" s="161" t="s">
        <v>214</v>
      </c>
      <c r="C85" s="162" t="s">
        <v>218</v>
      </c>
      <c r="D85" s="217" t="b">
        <f t="shared" si="12"/>
        <v>0</v>
      </c>
      <c r="E85" s="218" t="s">
        <v>80</v>
      </c>
      <c r="F85" s="110">
        <v>1321</v>
      </c>
      <c r="G85" s="111">
        <f t="shared" si="13"/>
        <v>0.05681153536507325</v>
      </c>
      <c r="H85" s="112">
        <v>4645</v>
      </c>
      <c r="I85" s="111">
        <f t="shared" si="14"/>
        <v>0.0766949417002864</v>
      </c>
      <c r="J85" s="111">
        <v>477.88065843621393</v>
      </c>
      <c r="K85" s="114"/>
      <c r="L85" s="134">
        <v>5.744888023369036</v>
      </c>
      <c r="M85" s="126">
        <v>0.1841620626151013</v>
      </c>
      <c r="N85" s="126">
        <v>1.9301470588235294</v>
      </c>
      <c r="O85" s="126">
        <v>3.5166816952209197</v>
      </c>
      <c r="P85" s="126">
        <v>5.487804878048781</v>
      </c>
      <c r="Q85" s="126">
        <v>7.514450867052023</v>
      </c>
      <c r="R85" s="117">
        <v>1.4592933947772657</v>
      </c>
      <c r="S85" s="134">
        <v>-0.5087979648081408</v>
      </c>
      <c r="T85" s="126">
        <v>0.21308331557639038</v>
      </c>
      <c r="U85" s="126">
        <v>-1.1482032745056348</v>
      </c>
      <c r="V85" s="126">
        <v>-1.3766401376640138</v>
      </c>
      <c r="W85" s="126">
        <v>1.3740458015267176</v>
      </c>
      <c r="X85" s="116">
        <v>2.2160068846815832</v>
      </c>
      <c r="Y85" s="117">
        <v>-2.2311092401599666</v>
      </c>
      <c r="Z85" s="118">
        <v>13.390742734122712</v>
      </c>
      <c r="AA85" s="119">
        <v>60.51668460710441</v>
      </c>
      <c r="AB85" s="122">
        <v>26.092572658772873</v>
      </c>
      <c r="AC85" s="157">
        <v>20.80464716006885</v>
      </c>
      <c r="AD85" s="120">
        <f t="shared" si="15"/>
        <v>5.287925498704023</v>
      </c>
      <c r="AE85" s="123">
        <v>46.4</v>
      </c>
      <c r="AF85" s="131">
        <v>1.33</v>
      </c>
      <c r="AG85" s="141"/>
    </row>
    <row r="86" spans="1:33" ht="13.5" customHeight="1">
      <c r="A86" s="135" t="s">
        <v>198</v>
      </c>
      <c r="B86" s="163" t="s">
        <v>214</v>
      </c>
      <c r="C86" s="164" t="s">
        <v>219</v>
      </c>
      <c r="D86" s="312" t="b">
        <f t="shared" si="12"/>
        <v>1</v>
      </c>
      <c r="E86" s="313" t="s">
        <v>81</v>
      </c>
      <c r="F86" s="167">
        <v>5022</v>
      </c>
      <c r="G86" s="168">
        <f t="shared" si="13"/>
        <v>0.215978448602118</v>
      </c>
      <c r="H86" s="169">
        <v>14777</v>
      </c>
      <c r="I86" s="168">
        <f t="shared" si="14"/>
        <v>0.24398733121746657</v>
      </c>
      <c r="J86" s="168">
        <v>316.69524217745396</v>
      </c>
      <c r="K86" s="170"/>
      <c r="L86" s="171">
        <v>6.593406593406594</v>
      </c>
      <c r="M86" s="172">
        <v>9.72938144329897</v>
      </c>
      <c r="N86" s="172">
        <v>6.752789195537287</v>
      </c>
      <c r="O86" s="172">
        <v>8.085808580858085</v>
      </c>
      <c r="P86" s="172">
        <v>10.610687022900764</v>
      </c>
      <c r="Q86" s="172">
        <v>5.797101449275362</v>
      </c>
      <c r="R86" s="209">
        <v>9.197651663405088</v>
      </c>
      <c r="S86" s="171">
        <v>0.5328031809145128</v>
      </c>
      <c r="T86" s="172">
        <v>3.591203923429837</v>
      </c>
      <c r="U86" s="172">
        <v>4.314294441050703</v>
      </c>
      <c r="V86" s="172">
        <v>2.5913183515116023</v>
      </c>
      <c r="W86" s="172">
        <v>3.3321441312879054</v>
      </c>
      <c r="X86" s="172">
        <v>-0.8976660682226212</v>
      </c>
      <c r="Y86" s="209">
        <v>2.9612597547380157</v>
      </c>
      <c r="Z86" s="174">
        <v>11.443459430195574</v>
      </c>
      <c r="AA86" s="175">
        <v>58.794071868444206</v>
      </c>
      <c r="AB86" s="176">
        <v>29.762468701360223</v>
      </c>
      <c r="AC86" s="177">
        <v>22.828338627261427</v>
      </c>
      <c r="AD86" s="176">
        <f t="shared" si="15"/>
        <v>6.934130074098796</v>
      </c>
      <c r="AE86" s="178">
        <v>49</v>
      </c>
      <c r="AF86" s="203"/>
      <c r="AG86" s="159"/>
    </row>
    <row r="87" spans="2:33" ht="13.5" customHeight="1">
      <c r="B87" s="179" t="s">
        <v>220</v>
      </c>
      <c r="C87" s="245" t="s">
        <v>82</v>
      </c>
      <c r="D87" s="304" t="b">
        <f t="shared" si="12"/>
        <v>1</v>
      </c>
      <c r="E87" s="305" t="s">
        <v>82</v>
      </c>
      <c r="F87" s="235">
        <v>26812</v>
      </c>
      <c r="G87" s="184">
        <f t="shared" si="13"/>
        <v>1.1530892401274366</v>
      </c>
      <c r="H87" s="237">
        <v>75020</v>
      </c>
      <c r="I87" s="184">
        <f t="shared" si="14"/>
        <v>1.2386769701518807</v>
      </c>
      <c r="J87" s="184">
        <v>894.0531521868669</v>
      </c>
      <c r="K87" s="187">
        <v>81.9</v>
      </c>
      <c r="L87" s="238">
        <v>7.439205494709486</v>
      </c>
      <c r="M87" s="189">
        <v>3.7449786186341845</v>
      </c>
      <c r="N87" s="189">
        <v>1.5363477391956033</v>
      </c>
      <c r="O87" s="189">
        <v>1.72222905646451</v>
      </c>
      <c r="P87" s="189">
        <v>2.5839480791712015</v>
      </c>
      <c r="Q87" s="189">
        <v>1.732945614586608</v>
      </c>
      <c r="R87" s="239">
        <v>3.565220750125536</v>
      </c>
      <c r="S87" s="238">
        <v>-0.04534645799922579</v>
      </c>
      <c r="T87" s="189">
        <v>-1.060039391860491</v>
      </c>
      <c r="U87" s="189">
        <v>-1.714458262503355</v>
      </c>
      <c r="V87" s="189">
        <v>-3.1234709784599977</v>
      </c>
      <c r="W87" s="189">
        <v>-3.474359275529141</v>
      </c>
      <c r="X87" s="189">
        <v>-4.238257483572645</v>
      </c>
      <c r="Y87" s="239">
        <v>-4.672350915536805</v>
      </c>
      <c r="Z87" s="240">
        <v>11.90749133564383</v>
      </c>
      <c r="AA87" s="241">
        <v>62.227406025059985</v>
      </c>
      <c r="AB87" s="309">
        <v>25.86510263929619</v>
      </c>
      <c r="AC87" s="344">
        <v>18.49598442443417</v>
      </c>
      <c r="AD87" s="309">
        <f t="shared" si="15"/>
        <v>7.36911821486202</v>
      </c>
      <c r="AE87" s="311">
        <v>46.8</v>
      </c>
      <c r="AF87" s="199">
        <v>1.15</v>
      </c>
      <c r="AG87" s="260">
        <v>4.8</v>
      </c>
    </row>
    <row r="88" spans="2:33" ht="13.5" customHeight="1">
      <c r="B88" s="106" t="s">
        <v>220</v>
      </c>
      <c r="C88" s="201" t="s">
        <v>83</v>
      </c>
      <c r="D88" s="217" t="b">
        <f t="shared" si="12"/>
        <v>1</v>
      </c>
      <c r="E88" s="218" t="s">
        <v>83</v>
      </c>
      <c r="F88" s="110">
        <v>49598</v>
      </c>
      <c r="G88" s="111">
        <f t="shared" si="13"/>
        <v>2.1330344670983368</v>
      </c>
      <c r="H88" s="112">
        <v>131205</v>
      </c>
      <c r="I88" s="111">
        <f t="shared" si="14"/>
        <v>2.166363794571814</v>
      </c>
      <c r="J88" s="113">
        <v>3037.8559851817554</v>
      </c>
      <c r="K88" s="114">
        <v>90.8</v>
      </c>
      <c r="L88" s="115">
        <v>60.51476154428463</v>
      </c>
      <c r="M88" s="116">
        <v>37.51179022825882</v>
      </c>
      <c r="N88" s="116">
        <v>13.968722134577133</v>
      </c>
      <c r="O88" s="126">
        <v>15.019108663597244</v>
      </c>
      <c r="P88" s="116">
        <v>11.354717178588247</v>
      </c>
      <c r="Q88" s="116">
        <v>9.560171044593769</v>
      </c>
      <c r="R88" s="117">
        <v>6.362720078917458</v>
      </c>
      <c r="S88" s="136">
        <v>54.78878960194964</v>
      </c>
      <c r="T88" s="116">
        <v>32.59466267810753</v>
      </c>
      <c r="U88" s="116">
        <v>10.486735733863705</v>
      </c>
      <c r="V88" s="116">
        <v>8.032491783017939</v>
      </c>
      <c r="W88" s="140">
        <v>3.008422588453759</v>
      </c>
      <c r="X88" s="116">
        <v>2.797427911505992</v>
      </c>
      <c r="Y88" s="127">
        <v>2.71816993259377</v>
      </c>
      <c r="Z88" s="118">
        <v>13.325711672573453</v>
      </c>
      <c r="AA88" s="133">
        <v>68.69479059487063</v>
      </c>
      <c r="AB88" s="122">
        <v>17.97797340040395</v>
      </c>
      <c r="AC88" s="121">
        <v>10.442872433746189</v>
      </c>
      <c r="AD88" s="122">
        <f t="shared" si="15"/>
        <v>7.535100966657762</v>
      </c>
      <c r="AE88" s="123">
        <v>42.8</v>
      </c>
      <c r="AF88" s="124">
        <v>1.21</v>
      </c>
      <c r="AG88" s="125">
        <v>4.6</v>
      </c>
    </row>
    <row r="89" spans="2:33" ht="13.5" customHeight="1">
      <c r="B89" s="106" t="s">
        <v>220</v>
      </c>
      <c r="C89" s="201" t="s">
        <v>84</v>
      </c>
      <c r="D89" s="217" t="b">
        <f t="shared" si="12"/>
        <v>1</v>
      </c>
      <c r="E89" s="218" t="s">
        <v>84</v>
      </c>
      <c r="F89" s="110">
        <v>7985</v>
      </c>
      <c r="G89" s="111">
        <f t="shared" si="13"/>
        <v>0.3434065934065934</v>
      </c>
      <c r="H89" s="112">
        <v>24377</v>
      </c>
      <c r="I89" s="111">
        <f t="shared" si="14"/>
        <v>0.40249571449470006</v>
      </c>
      <c r="J89" s="111">
        <v>750.9858287122612</v>
      </c>
      <c r="K89" s="114">
        <v>89</v>
      </c>
      <c r="L89" s="134">
        <v>6.516162134427912</v>
      </c>
      <c r="M89" s="126">
        <v>10.452793834296724</v>
      </c>
      <c r="N89" s="116">
        <v>55.16790231138246</v>
      </c>
      <c r="O89" s="116">
        <v>65.99213041034288</v>
      </c>
      <c r="P89" s="116">
        <v>20.961733830003386</v>
      </c>
      <c r="Q89" s="126">
        <v>6.676931690929451</v>
      </c>
      <c r="R89" s="117">
        <v>4.776276079254691</v>
      </c>
      <c r="S89" s="134">
        <v>1.4390934844192635</v>
      </c>
      <c r="T89" s="126">
        <v>6.713583556747095</v>
      </c>
      <c r="U89" s="116">
        <v>48.728148225688265</v>
      </c>
      <c r="V89" s="116">
        <v>58.312218468468465</v>
      </c>
      <c r="W89" s="116">
        <v>13.879873738496421</v>
      </c>
      <c r="X89" s="126">
        <v>-0.5465547530743704</v>
      </c>
      <c r="Y89" s="117">
        <v>-4.310107948969578</v>
      </c>
      <c r="Z89" s="118">
        <v>11.441112524100587</v>
      </c>
      <c r="AA89" s="119">
        <v>71.27620297821717</v>
      </c>
      <c r="AB89" s="120">
        <v>17.28268449768224</v>
      </c>
      <c r="AC89" s="157">
        <v>11.403474526644544</v>
      </c>
      <c r="AD89" s="120">
        <f t="shared" si="15"/>
        <v>5.879209971037696</v>
      </c>
      <c r="AE89" s="123">
        <v>43.6</v>
      </c>
      <c r="AF89" s="124">
        <v>0.94</v>
      </c>
      <c r="AG89" s="141"/>
    </row>
    <row r="90" spans="2:33" ht="13.5" customHeight="1">
      <c r="B90" s="106" t="s">
        <v>220</v>
      </c>
      <c r="C90" s="107" t="s">
        <v>85</v>
      </c>
      <c r="D90" s="217" t="b">
        <f t="shared" si="12"/>
        <v>1</v>
      </c>
      <c r="E90" s="218" t="s">
        <v>85</v>
      </c>
      <c r="F90" s="110">
        <v>2085</v>
      </c>
      <c r="G90" s="111">
        <f t="shared" si="13"/>
        <v>0.08966847179120191</v>
      </c>
      <c r="H90" s="112">
        <v>6705</v>
      </c>
      <c r="I90" s="111">
        <f t="shared" si="14"/>
        <v>0.11070819894519275</v>
      </c>
      <c r="J90" s="111">
        <v>337.7833753148614</v>
      </c>
      <c r="K90" s="114">
        <v>78.9</v>
      </c>
      <c r="L90" s="134">
        <v>11.69844020797227</v>
      </c>
      <c r="M90" s="126">
        <v>4.1117145073700545</v>
      </c>
      <c r="N90" s="126">
        <v>4.247391952309985</v>
      </c>
      <c r="O90" s="126">
        <v>6.576125804145819</v>
      </c>
      <c r="P90" s="116">
        <v>14.218645204560698</v>
      </c>
      <c r="Q90" s="116">
        <v>20.317087492660015</v>
      </c>
      <c r="R90" s="117">
        <v>1.7569546120058566</v>
      </c>
      <c r="S90" s="134">
        <v>3.51235829771418</v>
      </c>
      <c r="T90" s="126">
        <v>1.3464991023339317</v>
      </c>
      <c r="U90" s="126">
        <v>-0.10628875110717448</v>
      </c>
      <c r="V90" s="126">
        <v>-0.33693917361234266</v>
      </c>
      <c r="W90" s="116">
        <v>9.537366548042705</v>
      </c>
      <c r="X90" s="116">
        <v>9.600389863547758</v>
      </c>
      <c r="Y90" s="117">
        <v>-0.6224988883948421</v>
      </c>
      <c r="Z90" s="129">
        <v>13.855331841909024</v>
      </c>
      <c r="AA90" s="119">
        <v>62.47576435495898</v>
      </c>
      <c r="AB90" s="122">
        <v>23.66890380313199</v>
      </c>
      <c r="AC90" s="157">
        <v>18.745938921377515</v>
      </c>
      <c r="AD90" s="120">
        <f t="shared" si="15"/>
        <v>4.922964881754474</v>
      </c>
      <c r="AE90" s="123">
        <v>45.5</v>
      </c>
      <c r="AF90" s="124">
        <v>1.06</v>
      </c>
      <c r="AG90" s="141"/>
    </row>
    <row r="91" spans="2:33" ht="13.5" customHeight="1">
      <c r="B91" s="106" t="s">
        <v>220</v>
      </c>
      <c r="C91" s="201" t="s">
        <v>86</v>
      </c>
      <c r="D91" s="217" t="b">
        <f t="shared" si="12"/>
        <v>1</v>
      </c>
      <c r="E91" s="218" t="s">
        <v>86</v>
      </c>
      <c r="F91" s="110">
        <v>4565</v>
      </c>
      <c r="G91" s="111">
        <f t="shared" si="13"/>
        <v>0.1963244957922478</v>
      </c>
      <c r="H91" s="112">
        <v>16166</v>
      </c>
      <c r="I91" s="111">
        <f t="shared" si="14"/>
        <v>0.2669215129228913</v>
      </c>
      <c r="J91" s="111">
        <v>350.2166377816291</v>
      </c>
      <c r="K91" s="114">
        <v>85.1</v>
      </c>
      <c r="L91" s="134">
        <v>24.241424802110817</v>
      </c>
      <c r="M91" s="126">
        <v>18.608972657286966</v>
      </c>
      <c r="N91" s="126">
        <v>-0.6042972247090421</v>
      </c>
      <c r="O91" s="126">
        <v>-2.29678000450349</v>
      </c>
      <c r="P91" s="126">
        <v>4.125374510255819</v>
      </c>
      <c r="Q91" s="126">
        <v>1.3058875608676406</v>
      </c>
      <c r="R91" s="117">
        <v>-0.26218046755516716</v>
      </c>
      <c r="S91" s="134">
        <v>16.36265733324359</v>
      </c>
      <c r="T91" s="126">
        <v>5.304257288292457</v>
      </c>
      <c r="U91" s="126">
        <v>0.7250755287009063</v>
      </c>
      <c r="V91" s="126">
        <v>-1.903255712493865</v>
      </c>
      <c r="W91" s="126">
        <v>-1.3842561707805203</v>
      </c>
      <c r="X91" s="126">
        <v>-3.7375274818197193</v>
      </c>
      <c r="Y91" s="117">
        <v>-5.3291168892012175</v>
      </c>
      <c r="Z91" s="118">
        <v>12.835580848694791</v>
      </c>
      <c r="AA91" s="119">
        <v>62.68712111839664</v>
      </c>
      <c r="AB91" s="122">
        <v>24.477298032908575</v>
      </c>
      <c r="AC91" s="157">
        <v>17.80821917808219</v>
      </c>
      <c r="AD91" s="122">
        <f t="shared" si="15"/>
        <v>6.669078854826385</v>
      </c>
      <c r="AE91" s="123">
        <v>46.5</v>
      </c>
      <c r="AF91" s="124">
        <v>1.02</v>
      </c>
      <c r="AG91" s="141"/>
    </row>
    <row r="92" spans="1:33" ht="13.5" customHeight="1">
      <c r="A92" s="160" t="s">
        <v>182</v>
      </c>
      <c r="B92" s="163" t="s">
        <v>220</v>
      </c>
      <c r="C92" s="164" t="s">
        <v>221</v>
      </c>
      <c r="D92" s="312" t="b">
        <f t="shared" si="12"/>
        <v>1</v>
      </c>
      <c r="E92" s="313" t="s">
        <v>87</v>
      </c>
      <c r="F92" s="167">
        <v>8174</v>
      </c>
      <c r="G92" s="168">
        <f t="shared" si="13"/>
        <v>0.3515348145905441</v>
      </c>
      <c r="H92" s="169">
        <v>25399</v>
      </c>
      <c r="I92" s="168">
        <f t="shared" si="14"/>
        <v>0.4193702527977555</v>
      </c>
      <c r="J92" s="272">
        <v>410.72121604139716</v>
      </c>
      <c r="K92" s="345"/>
      <c r="L92" s="171">
        <v>24.309764309764308</v>
      </c>
      <c r="M92" s="172">
        <v>11.91765980498375</v>
      </c>
      <c r="N92" s="172">
        <v>5.3727008712487905</v>
      </c>
      <c r="O92" s="172">
        <v>5.343745215127852</v>
      </c>
      <c r="P92" s="172">
        <v>7.398255813953488</v>
      </c>
      <c r="Q92" s="172">
        <v>4.452564623088374</v>
      </c>
      <c r="R92" s="173">
        <v>5.908266390256543</v>
      </c>
      <c r="S92" s="171">
        <v>15.02457062229358</v>
      </c>
      <c r="T92" s="172">
        <v>8.320291019838416</v>
      </c>
      <c r="U92" s="172">
        <v>3.112308653545767</v>
      </c>
      <c r="V92" s="172">
        <v>-0.29161143722779775</v>
      </c>
      <c r="W92" s="172">
        <v>0.6077180188392586</v>
      </c>
      <c r="X92" s="172">
        <v>-1.6649048625792813</v>
      </c>
      <c r="Y92" s="173">
        <v>-2.487810496410335</v>
      </c>
      <c r="Z92" s="174">
        <v>12.138273160360644</v>
      </c>
      <c r="AA92" s="175">
        <v>64.80570101185086</v>
      </c>
      <c r="AB92" s="176">
        <v>23.056025827788496</v>
      </c>
      <c r="AC92" s="346">
        <v>16.977499244941104</v>
      </c>
      <c r="AD92" s="212">
        <f t="shared" si="15"/>
        <v>6.078526582847392</v>
      </c>
      <c r="AE92" s="178">
        <v>46</v>
      </c>
      <c r="AF92" s="203">
        <v>1.14</v>
      </c>
      <c r="AG92" s="159"/>
    </row>
    <row r="93" ht="17.25" customHeight="1">
      <c r="F93" s="559" t="s">
        <v>222</v>
      </c>
    </row>
  </sheetData>
  <mergeCells count="14">
    <mergeCell ref="Z4:AB4"/>
    <mergeCell ref="F5:G5"/>
    <mergeCell ref="H5:I5"/>
    <mergeCell ref="F6:G6"/>
    <mergeCell ref="H6:I6"/>
    <mergeCell ref="L6:R6"/>
    <mergeCell ref="S6:Y6"/>
    <mergeCell ref="Z6:AB6"/>
    <mergeCell ref="J2:J3"/>
    <mergeCell ref="L2:Y3"/>
    <mergeCell ref="F4:G4"/>
    <mergeCell ref="H4:I4"/>
    <mergeCell ref="L4:R4"/>
    <mergeCell ref="S4:Y4"/>
  </mergeCells>
  <printOptions horizontalCentered="1"/>
  <pageMargins left="0" right="0" top="0.7874015748031497" bottom="0" header="0.5118110236220472" footer="0.5118110236220472"/>
  <pageSetup orientation="portrait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3"/>
  <sheetViews>
    <sheetView workbookViewId="0" topLeftCell="B1">
      <selection activeCell="B1" sqref="B1"/>
    </sheetView>
  </sheetViews>
  <sheetFormatPr defaultColWidth="9.00390625" defaultRowHeight="13.5"/>
  <cols>
    <col min="1" max="1" width="30.50390625" style="1" hidden="1" customWidth="1"/>
    <col min="2" max="2" width="7.125" style="2" bestFit="1" customWidth="1"/>
    <col min="3" max="3" width="15.00390625" style="1" customWidth="1"/>
    <col min="4" max="4" width="6.875" style="217" hidden="1" customWidth="1"/>
    <col min="5" max="5" width="3.50390625" style="347" hidden="1" customWidth="1"/>
    <col min="6" max="6" width="13.50390625" style="1" hidden="1" customWidth="1"/>
    <col min="7" max="14" width="8.125" style="1" customWidth="1"/>
    <col min="15" max="15" width="14.375" style="2" customWidth="1"/>
    <col min="16" max="19" width="8.75390625" style="1" customWidth="1"/>
    <col min="20" max="20" width="9.875" style="349" customWidth="1"/>
    <col min="21" max="21" width="10.875" style="349" bestFit="1" customWidth="1"/>
    <col min="22" max="22" width="8.75390625" style="349" customWidth="1"/>
    <col min="23" max="23" width="8.625" style="349" bestFit="1" customWidth="1"/>
    <col min="24" max="24" width="10.875" style="349" bestFit="1" customWidth="1"/>
    <col min="25" max="25" width="8.625" style="351" bestFit="1" customWidth="1"/>
    <col min="26" max="27" width="8.625" style="349" bestFit="1" customWidth="1"/>
    <col min="28" max="28" width="10.875" style="352" bestFit="1" customWidth="1"/>
    <col min="29" max="29" width="8.625" style="349" bestFit="1" customWidth="1"/>
    <col min="30" max="30" width="8.625" style="353" bestFit="1" customWidth="1"/>
    <col min="31" max="31" width="8.625" style="351" bestFit="1" customWidth="1"/>
    <col min="32" max="16384" width="9.00390625" style="1" customWidth="1"/>
  </cols>
  <sheetData>
    <row r="1" spans="3:31" ht="19.5" customHeight="1">
      <c r="C1" s="3" t="s">
        <v>116</v>
      </c>
      <c r="D1" s="12"/>
      <c r="F1" s="3"/>
      <c r="G1" s="348" t="s">
        <v>223</v>
      </c>
      <c r="H1" s="3"/>
      <c r="I1" s="3"/>
      <c r="J1" s="1416" t="s">
        <v>432</v>
      </c>
      <c r="K1" s="1416"/>
      <c r="L1" s="1416"/>
      <c r="M1" s="1416"/>
      <c r="N1" s="1416"/>
      <c r="O1" s="1416"/>
      <c r="P1" s="1416"/>
      <c r="Q1" s="1416"/>
      <c r="R1" s="1416"/>
      <c r="S1" s="1416"/>
      <c r="T1" s="348" t="s">
        <v>223</v>
      </c>
      <c r="W1" s="350"/>
      <c r="AE1" s="3"/>
    </row>
    <row r="2" spans="1:31" s="217" customFormat="1" ht="12.75" customHeight="1">
      <c r="A2" s="1"/>
      <c r="B2" s="2"/>
      <c r="C2" s="12"/>
      <c r="D2" s="12"/>
      <c r="E2" s="347"/>
      <c r="F2" s="12"/>
      <c r="G2" s="12"/>
      <c r="H2" s="12"/>
      <c r="I2" s="12"/>
      <c r="J2" s="1416"/>
      <c r="K2" s="1416"/>
      <c r="L2" s="1416"/>
      <c r="M2" s="1416"/>
      <c r="N2" s="1416"/>
      <c r="O2" s="1416"/>
      <c r="P2" s="1416"/>
      <c r="Q2" s="1416"/>
      <c r="R2" s="1416"/>
      <c r="S2" s="1416"/>
      <c r="T2" s="354"/>
      <c r="U2" s="354"/>
      <c r="V2" s="354"/>
      <c r="W2" s="355"/>
      <c r="X2" s="354"/>
      <c r="Y2" s="356"/>
      <c r="Z2" s="354"/>
      <c r="AA2" s="354"/>
      <c r="AB2" s="357"/>
      <c r="AC2" s="355"/>
      <c r="AD2" s="354"/>
      <c r="AE2" s="356"/>
    </row>
    <row r="3" spans="3:30" ht="20.25" customHeight="1">
      <c r="C3" s="3"/>
      <c r="D3" s="12"/>
      <c r="F3" s="3"/>
      <c r="G3" s="3"/>
      <c r="H3" s="3"/>
      <c r="I3" s="3"/>
      <c r="J3" s="3"/>
      <c r="K3" s="3"/>
      <c r="L3" s="3"/>
      <c r="M3" s="3"/>
      <c r="N3" s="3"/>
      <c r="O3" s="14"/>
      <c r="P3" s="3"/>
      <c r="Q3" s="3"/>
      <c r="R3" s="3"/>
      <c r="S3" s="3"/>
      <c r="T3" s="358"/>
      <c r="U3" s="358"/>
      <c r="V3" s="358"/>
      <c r="W3" s="358"/>
      <c r="X3" s="358"/>
      <c r="Z3" s="358"/>
      <c r="AA3" s="358"/>
      <c r="AC3" s="358"/>
      <c r="AD3" s="358"/>
    </row>
    <row r="4" spans="2:31" s="4" customFormat="1" ht="27" customHeight="1">
      <c r="B4" s="333"/>
      <c r="C4" s="17"/>
      <c r="D4" s="359"/>
      <c r="E4" s="360"/>
      <c r="F4" s="17"/>
      <c r="G4" s="1379" t="s">
        <v>224</v>
      </c>
      <c r="H4" s="1383"/>
      <c r="I4" s="1383"/>
      <c r="J4" s="1383"/>
      <c r="K4" s="1383"/>
      <c r="L4" s="1383"/>
      <c r="M4" s="1383"/>
      <c r="N4" s="1380"/>
      <c r="O4" s="1384" t="s">
        <v>225</v>
      </c>
      <c r="P4" s="1379" t="s">
        <v>226</v>
      </c>
      <c r="Q4" s="1383"/>
      <c r="R4" s="1383"/>
      <c r="S4" s="1380"/>
      <c r="T4" s="1386" t="s">
        <v>224</v>
      </c>
      <c r="U4" s="1387"/>
      <c r="V4" s="1387"/>
      <c r="W4" s="1387"/>
      <c r="X4" s="1387"/>
      <c r="Y4" s="1387"/>
      <c r="Z4" s="1387"/>
      <c r="AA4" s="1388"/>
      <c r="AB4" s="1379" t="s">
        <v>226</v>
      </c>
      <c r="AC4" s="1383"/>
      <c r="AD4" s="1383"/>
      <c r="AE4" s="1380"/>
    </row>
    <row r="5" spans="2:31" s="361" customFormat="1" ht="92.25" customHeight="1">
      <c r="B5" s="362"/>
      <c r="C5" s="27"/>
      <c r="D5" s="363"/>
      <c r="E5" s="364"/>
      <c r="F5" s="27"/>
      <c r="G5" s="365" t="s">
        <v>227</v>
      </c>
      <c r="H5" s="365" t="s">
        <v>228</v>
      </c>
      <c r="I5" s="366" t="s">
        <v>229</v>
      </c>
      <c r="J5" s="367" t="s">
        <v>230</v>
      </c>
      <c r="K5" s="368" t="s">
        <v>231</v>
      </c>
      <c r="L5" s="369" t="s">
        <v>232</v>
      </c>
      <c r="M5" s="365" t="s">
        <v>233</v>
      </c>
      <c r="N5" s="365" t="s">
        <v>234</v>
      </c>
      <c r="O5" s="1385"/>
      <c r="P5" s="365" t="s">
        <v>235</v>
      </c>
      <c r="Q5" s="365" t="s">
        <v>236</v>
      </c>
      <c r="R5" s="365" t="s">
        <v>237</v>
      </c>
      <c r="S5" s="370" t="s">
        <v>238</v>
      </c>
      <c r="T5" s="371" t="s">
        <v>227</v>
      </c>
      <c r="U5" s="371" t="s">
        <v>228</v>
      </c>
      <c r="V5" s="371" t="s">
        <v>229</v>
      </c>
      <c r="W5" s="371" t="s">
        <v>230</v>
      </c>
      <c r="X5" s="371" t="s">
        <v>231</v>
      </c>
      <c r="Y5" s="371" t="s">
        <v>232</v>
      </c>
      <c r="Z5" s="371" t="s">
        <v>233</v>
      </c>
      <c r="AA5" s="371" t="s">
        <v>234</v>
      </c>
      <c r="AB5" s="371" t="s">
        <v>239</v>
      </c>
      <c r="AC5" s="371" t="s">
        <v>236</v>
      </c>
      <c r="AD5" s="371" t="s">
        <v>237</v>
      </c>
      <c r="AE5" s="370" t="s">
        <v>238</v>
      </c>
    </row>
    <row r="6" spans="2:31" s="39" customFormat="1" ht="18.75" customHeight="1">
      <c r="B6" s="40"/>
      <c r="C6" s="41"/>
      <c r="D6" s="372"/>
      <c r="E6" s="347"/>
      <c r="F6" s="41"/>
      <c r="G6" s="1379" t="s">
        <v>240</v>
      </c>
      <c r="H6" s="1381"/>
      <c r="I6" s="1381"/>
      <c r="J6" s="1381"/>
      <c r="K6" s="1381"/>
      <c r="L6" s="1381"/>
      <c r="M6" s="1381"/>
      <c r="N6" s="1381"/>
      <c r="O6" s="1381"/>
      <c r="P6" s="1381"/>
      <c r="Q6" s="1381"/>
      <c r="R6" s="1381"/>
      <c r="S6" s="1381"/>
      <c r="T6" s="1379" t="s">
        <v>240</v>
      </c>
      <c r="U6" s="1381"/>
      <c r="V6" s="1381"/>
      <c r="W6" s="1381"/>
      <c r="X6" s="1381"/>
      <c r="Y6" s="1381"/>
      <c r="Z6" s="1381"/>
      <c r="AA6" s="1381"/>
      <c r="AB6" s="1381"/>
      <c r="AC6" s="1381"/>
      <c r="AD6" s="1381"/>
      <c r="AE6" s="1381"/>
    </row>
    <row r="7" spans="2:31" s="48" customFormat="1" ht="15.75" customHeight="1" thickBot="1">
      <c r="B7" s="49"/>
      <c r="C7" s="52"/>
      <c r="E7" s="347"/>
      <c r="F7" s="52"/>
      <c r="G7" s="373" t="s">
        <v>142</v>
      </c>
      <c r="H7" s="374" t="s">
        <v>142</v>
      </c>
      <c r="I7" s="374" t="s">
        <v>142</v>
      </c>
      <c r="J7" s="374" t="s">
        <v>142</v>
      </c>
      <c r="K7" s="374" t="s">
        <v>142</v>
      </c>
      <c r="L7" s="374" t="s">
        <v>142</v>
      </c>
      <c r="M7" s="374" t="s">
        <v>142</v>
      </c>
      <c r="N7" s="374" t="s">
        <v>142</v>
      </c>
      <c r="O7" s="375"/>
      <c r="P7" s="374" t="s">
        <v>142</v>
      </c>
      <c r="Q7" s="374" t="s">
        <v>142</v>
      </c>
      <c r="R7" s="374" t="s">
        <v>142</v>
      </c>
      <c r="S7" s="374" t="s">
        <v>142</v>
      </c>
      <c r="T7" s="376" t="s">
        <v>143</v>
      </c>
      <c r="U7" s="375" t="s">
        <v>143</v>
      </c>
      <c r="V7" s="375" t="s">
        <v>143</v>
      </c>
      <c r="W7" s="375" t="s">
        <v>143</v>
      </c>
      <c r="X7" s="375" t="s">
        <v>143</v>
      </c>
      <c r="Y7" s="375" t="s">
        <v>143</v>
      </c>
      <c r="Z7" s="375" t="s">
        <v>143</v>
      </c>
      <c r="AA7" s="375" t="s">
        <v>143</v>
      </c>
      <c r="AB7" s="375" t="s">
        <v>143</v>
      </c>
      <c r="AC7" s="375" t="s">
        <v>143</v>
      </c>
      <c r="AD7" s="375" t="s">
        <v>143</v>
      </c>
      <c r="AE7" s="375" t="s">
        <v>143</v>
      </c>
    </row>
    <row r="8" spans="2:31" ht="17.25" customHeight="1" thickBot="1" thickTop="1">
      <c r="B8" s="63"/>
      <c r="C8" s="64" t="s">
        <v>116</v>
      </c>
      <c r="D8" s="377"/>
      <c r="F8" s="378"/>
      <c r="G8" s="379">
        <f aca="true" t="shared" si="0" ref="G8:N8">T8/$T8*100</f>
        <v>100</v>
      </c>
      <c r="H8" s="379">
        <f t="shared" si="0"/>
        <v>35.14146069521672</v>
      </c>
      <c r="I8" s="380">
        <f t="shared" si="0"/>
        <v>32.35551616585942</v>
      </c>
      <c r="J8" s="381">
        <f t="shared" si="0"/>
        <v>4.9774530263787415</v>
      </c>
      <c r="K8" s="382">
        <f t="shared" si="0"/>
        <v>25.543961999843894</v>
      </c>
      <c r="L8" s="383">
        <f t="shared" si="0"/>
        <v>1.834101139636786</v>
      </c>
      <c r="M8" s="384">
        <f t="shared" si="0"/>
        <v>14.777991316626924</v>
      </c>
      <c r="N8" s="384">
        <f t="shared" si="0"/>
        <v>14.734871089246443</v>
      </c>
      <c r="O8" s="385">
        <f aca="true" t="shared" si="1" ref="O8:O29">AB8/T8*100</f>
        <v>88.49853280194807</v>
      </c>
      <c r="P8" s="384">
        <f>AB8/$AB8*100</f>
        <v>100</v>
      </c>
      <c r="Q8" s="386">
        <f>AC8/$AB8*100</f>
        <v>2.0724650246364456</v>
      </c>
      <c r="R8" s="384">
        <f>AD8/$AB8*100</f>
        <v>16.698572110453817</v>
      </c>
      <c r="S8" s="384">
        <f>AE8/$AB8*100</f>
        <v>3.6536242905072585</v>
      </c>
      <c r="T8" s="387">
        <v>6034291</v>
      </c>
      <c r="U8" s="388">
        <v>2120538</v>
      </c>
      <c r="V8" s="387">
        <f aca="true" t="shared" si="2" ref="V8:V29">SUM(W8:Y8)</f>
        <v>1952426</v>
      </c>
      <c r="W8" s="389">
        <v>300354</v>
      </c>
      <c r="X8" s="390">
        <v>1541397</v>
      </c>
      <c r="Y8" s="391">
        <v>110675</v>
      </c>
      <c r="Z8" s="388">
        <v>891747</v>
      </c>
      <c r="AA8" s="388">
        <v>889145</v>
      </c>
      <c r="AB8" s="387">
        <v>5340259</v>
      </c>
      <c r="AC8" s="392">
        <v>110675</v>
      </c>
      <c r="AD8" s="388">
        <v>891747</v>
      </c>
      <c r="AE8" s="388">
        <v>195113</v>
      </c>
    </row>
    <row r="9" spans="2:31" ht="13.5" customHeight="1" thickTop="1">
      <c r="B9" s="85" t="s">
        <v>144</v>
      </c>
      <c r="C9" s="86" t="s">
        <v>10</v>
      </c>
      <c r="D9" s="217" t="b">
        <f aca="true" t="shared" si="3" ref="D9:D40">EXACT(C9,F9)</f>
        <v>1</v>
      </c>
      <c r="E9" s="393">
        <v>1</v>
      </c>
      <c r="F9" s="394" t="s">
        <v>241</v>
      </c>
      <c r="G9" s="395">
        <f aca="true" t="shared" si="4" ref="G9:G29">T9/$T9*100</f>
        <v>100</v>
      </c>
      <c r="H9" s="395">
        <f aca="true" t="shared" si="5" ref="H9:H29">U9/$T9*100</f>
        <v>33.472894096133196</v>
      </c>
      <c r="I9" s="396">
        <f aca="true" t="shared" si="6" ref="I9:I29">V9/$T9*100</f>
        <v>29.60226245787129</v>
      </c>
      <c r="J9" s="397">
        <f aca="true" t="shared" si="7" ref="J9:J29">W9/$T9*100</f>
        <v>3.828742145720149</v>
      </c>
      <c r="K9" s="398">
        <f aca="true" t="shared" si="8" ref="K9:K29">X9/$T9*100</f>
        <v>25.773520312151142</v>
      </c>
      <c r="L9" s="399" t="s">
        <v>88</v>
      </c>
      <c r="M9" s="400">
        <f aca="true" t="shared" si="9" ref="M9:M29">Z9/$T9*100</f>
        <v>9.015809562286698</v>
      </c>
      <c r="N9" s="401">
        <f aca="true" t="shared" si="10" ref="N9:N29">AA9/$T9*100</f>
        <v>23.404531294853122</v>
      </c>
      <c r="O9" s="402">
        <f t="shared" si="1"/>
        <v>80.65641047449951</v>
      </c>
      <c r="P9" s="400">
        <f aca="true" t="shared" si="11" ref="P9:P29">AB9/$AB9*100</f>
        <v>100</v>
      </c>
      <c r="Q9" s="403" t="s">
        <v>88</v>
      </c>
      <c r="R9" s="400">
        <f aca="true" t="shared" si="12" ref="R9:R29">AD9/$AB9*100</f>
        <v>10.671078127677525</v>
      </c>
      <c r="S9" s="401">
        <f aca="true" t="shared" si="13" ref="S9:S29">AE9/$AB9*100</f>
        <v>5.541831986607438</v>
      </c>
      <c r="T9" s="404">
        <v>470285</v>
      </c>
      <c r="U9" s="405">
        <v>157418</v>
      </c>
      <c r="V9" s="404">
        <f t="shared" si="2"/>
        <v>139215</v>
      </c>
      <c r="W9" s="406">
        <v>18006</v>
      </c>
      <c r="X9" s="407">
        <v>121209</v>
      </c>
      <c r="Y9" s="408" t="s">
        <v>88</v>
      </c>
      <c r="Z9" s="405">
        <v>42400</v>
      </c>
      <c r="AA9" s="405">
        <v>110068</v>
      </c>
      <c r="AB9" s="404">
        <v>379315</v>
      </c>
      <c r="AC9" s="409" t="s">
        <v>88</v>
      </c>
      <c r="AD9" s="405">
        <v>40477</v>
      </c>
      <c r="AE9" s="405">
        <v>21021</v>
      </c>
    </row>
    <row r="10" spans="2:31" ht="13.5" customHeight="1">
      <c r="B10" s="106" t="s">
        <v>144</v>
      </c>
      <c r="C10" s="107" t="s">
        <v>11</v>
      </c>
      <c r="D10" s="217" t="b">
        <f t="shared" si="3"/>
        <v>1</v>
      </c>
      <c r="E10" s="393">
        <v>2</v>
      </c>
      <c r="F10" s="410" t="s">
        <v>242</v>
      </c>
      <c r="G10" s="411">
        <f t="shared" si="4"/>
        <v>100</v>
      </c>
      <c r="H10" s="412">
        <f t="shared" si="5"/>
        <v>36.57981960284567</v>
      </c>
      <c r="I10" s="413">
        <f t="shared" si="6"/>
        <v>25.994493385632527</v>
      </c>
      <c r="J10" s="414">
        <f t="shared" si="7"/>
        <v>3.7330402707711015</v>
      </c>
      <c r="K10" s="415">
        <f t="shared" si="8"/>
        <v>22.26145311486143</v>
      </c>
      <c r="L10" s="416" t="s">
        <v>88</v>
      </c>
      <c r="M10" s="417">
        <f t="shared" si="9"/>
        <v>22.591148497372373</v>
      </c>
      <c r="N10" s="418">
        <f t="shared" si="10"/>
        <v>13.525694610883454</v>
      </c>
      <c r="O10" s="419">
        <f t="shared" si="1"/>
        <v>77.31005980113055</v>
      </c>
      <c r="P10" s="418">
        <f t="shared" si="11"/>
        <v>100</v>
      </c>
      <c r="Q10" s="420" t="s">
        <v>88</v>
      </c>
      <c r="R10" s="418">
        <f t="shared" si="12"/>
        <v>16.42470435229713</v>
      </c>
      <c r="S10" s="418">
        <f t="shared" si="13"/>
        <v>0.9428968938087893</v>
      </c>
      <c r="T10" s="421">
        <v>171067</v>
      </c>
      <c r="U10" s="422">
        <v>62576</v>
      </c>
      <c r="V10" s="421">
        <f t="shared" si="2"/>
        <v>44468</v>
      </c>
      <c r="W10" s="423">
        <v>6386</v>
      </c>
      <c r="X10" s="424">
        <v>38082</v>
      </c>
      <c r="Y10" s="425" t="s">
        <v>88</v>
      </c>
      <c r="Z10" s="422">
        <v>38646</v>
      </c>
      <c r="AA10" s="422">
        <v>23138</v>
      </c>
      <c r="AB10" s="421">
        <v>132252</v>
      </c>
      <c r="AC10" s="426" t="s">
        <v>88</v>
      </c>
      <c r="AD10" s="422">
        <v>21722</v>
      </c>
      <c r="AE10" s="422">
        <v>1247</v>
      </c>
    </row>
    <row r="11" spans="2:31" ht="13.5" customHeight="1">
      <c r="B11" s="106" t="s">
        <v>144</v>
      </c>
      <c r="C11" s="107" t="s">
        <v>12</v>
      </c>
      <c r="D11" s="217" t="b">
        <f t="shared" si="3"/>
        <v>1</v>
      </c>
      <c r="E11" s="393">
        <v>3</v>
      </c>
      <c r="F11" s="410" t="s">
        <v>243</v>
      </c>
      <c r="G11" s="411">
        <f t="shared" si="4"/>
        <v>100</v>
      </c>
      <c r="H11" s="412">
        <f t="shared" si="5"/>
        <v>36.02610911192246</v>
      </c>
      <c r="I11" s="413">
        <f t="shared" si="6"/>
        <v>22.854666281421554</v>
      </c>
      <c r="J11" s="414">
        <f t="shared" si="7"/>
        <v>3.8461033332457775</v>
      </c>
      <c r="K11" s="415">
        <f t="shared" si="8"/>
        <v>19.00856294817578</v>
      </c>
      <c r="L11" s="416" t="s">
        <v>88</v>
      </c>
      <c r="M11" s="417">
        <f t="shared" si="9"/>
        <v>17.338656720338317</v>
      </c>
      <c r="N11" s="417">
        <f t="shared" si="10"/>
        <v>21.707467626277218</v>
      </c>
      <c r="O11" s="419">
        <f t="shared" si="1"/>
        <v>72.03448819311286</v>
      </c>
      <c r="P11" s="418">
        <f t="shared" si="11"/>
        <v>100</v>
      </c>
      <c r="Q11" s="420" t="s">
        <v>88</v>
      </c>
      <c r="R11" s="418">
        <f t="shared" si="12"/>
        <v>11.55364321722563</v>
      </c>
      <c r="S11" s="417">
        <f t="shared" si="13"/>
        <v>3.8287282241082257</v>
      </c>
      <c r="T11" s="421">
        <v>152284</v>
      </c>
      <c r="U11" s="422">
        <v>54862</v>
      </c>
      <c r="V11" s="421">
        <f t="shared" si="2"/>
        <v>34804</v>
      </c>
      <c r="W11" s="423">
        <v>5857</v>
      </c>
      <c r="X11" s="424">
        <v>28947</v>
      </c>
      <c r="Y11" s="425" t="s">
        <v>88</v>
      </c>
      <c r="Z11" s="422">
        <v>26404</v>
      </c>
      <c r="AA11" s="422">
        <v>33057</v>
      </c>
      <c r="AB11" s="421">
        <v>109697</v>
      </c>
      <c r="AC11" s="426" t="s">
        <v>88</v>
      </c>
      <c r="AD11" s="422">
        <v>12674</v>
      </c>
      <c r="AE11" s="422">
        <v>4200</v>
      </c>
    </row>
    <row r="12" spans="2:31" ht="13.5" customHeight="1">
      <c r="B12" s="106" t="s">
        <v>144</v>
      </c>
      <c r="C12" s="107" t="s">
        <v>13</v>
      </c>
      <c r="D12" s="217" t="b">
        <f t="shared" si="3"/>
        <v>1</v>
      </c>
      <c r="E12" s="393">
        <v>4</v>
      </c>
      <c r="F12" s="410" t="s">
        <v>244</v>
      </c>
      <c r="G12" s="411">
        <f t="shared" si="4"/>
        <v>100</v>
      </c>
      <c r="H12" s="412">
        <f t="shared" si="5"/>
        <v>37.54982505868284</v>
      </c>
      <c r="I12" s="413">
        <f t="shared" si="6"/>
        <v>27.572080251561186</v>
      </c>
      <c r="J12" s="414">
        <f t="shared" si="7"/>
        <v>3.310598343593605</v>
      </c>
      <c r="K12" s="415">
        <f t="shared" si="8"/>
        <v>24.261481907967582</v>
      </c>
      <c r="L12" s="416" t="s">
        <v>88</v>
      </c>
      <c r="M12" s="417">
        <f t="shared" si="9"/>
        <v>16.86522875238053</v>
      </c>
      <c r="N12" s="417">
        <f t="shared" si="10"/>
        <v>15.90692679038044</v>
      </c>
      <c r="O12" s="419">
        <f t="shared" si="1"/>
        <v>85.14936445369591</v>
      </c>
      <c r="P12" s="418">
        <f t="shared" si="11"/>
        <v>100</v>
      </c>
      <c r="Q12" s="420" t="s">
        <v>88</v>
      </c>
      <c r="R12" s="417">
        <f t="shared" si="12"/>
        <v>19.259201466773295</v>
      </c>
      <c r="S12" s="418">
        <f t="shared" si="13"/>
        <v>1.7879550345562947</v>
      </c>
      <c r="T12" s="421">
        <v>180632</v>
      </c>
      <c r="U12" s="422">
        <v>67827</v>
      </c>
      <c r="V12" s="421">
        <f t="shared" si="2"/>
        <v>49804</v>
      </c>
      <c r="W12" s="423">
        <v>5980</v>
      </c>
      <c r="X12" s="424">
        <v>43824</v>
      </c>
      <c r="Y12" s="425" t="s">
        <v>88</v>
      </c>
      <c r="Z12" s="422">
        <v>30464</v>
      </c>
      <c r="AA12" s="422">
        <v>28733</v>
      </c>
      <c r="AB12" s="421">
        <v>153807</v>
      </c>
      <c r="AC12" s="426" t="s">
        <v>88</v>
      </c>
      <c r="AD12" s="422">
        <v>29622</v>
      </c>
      <c r="AE12" s="422">
        <v>2750</v>
      </c>
    </row>
    <row r="13" spans="2:31" ht="13.5" customHeight="1">
      <c r="B13" s="106" t="s">
        <v>144</v>
      </c>
      <c r="C13" s="107" t="s">
        <v>14</v>
      </c>
      <c r="D13" s="217" t="b">
        <f t="shared" si="3"/>
        <v>1</v>
      </c>
      <c r="E13" s="393">
        <v>5</v>
      </c>
      <c r="F13" s="410" t="s">
        <v>145</v>
      </c>
      <c r="G13" s="411">
        <f t="shared" si="4"/>
        <v>100</v>
      </c>
      <c r="H13" s="412">
        <f t="shared" si="5"/>
        <v>36.559945504087196</v>
      </c>
      <c r="I13" s="413">
        <f t="shared" si="6"/>
        <v>22.71701050992604</v>
      </c>
      <c r="J13" s="414">
        <f t="shared" si="7"/>
        <v>4.177695601401323</v>
      </c>
      <c r="K13" s="415">
        <f t="shared" si="8"/>
        <v>18.539314908524716</v>
      </c>
      <c r="L13" s="416" t="s">
        <v>88</v>
      </c>
      <c r="M13" s="417">
        <f t="shared" si="9"/>
        <v>21.533670688984042</v>
      </c>
      <c r="N13" s="417">
        <f t="shared" si="10"/>
        <v>16.554106656286493</v>
      </c>
      <c r="O13" s="419">
        <f t="shared" si="1"/>
        <v>73.87796808096536</v>
      </c>
      <c r="P13" s="418">
        <f t="shared" si="11"/>
        <v>100</v>
      </c>
      <c r="Q13" s="420" t="s">
        <v>88</v>
      </c>
      <c r="R13" s="418">
        <f t="shared" si="12"/>
        <v>14.868869950077057</v>
      </c>
      <c r="S13" s="418">
        <f t="shared" si="13"/>
        <v>1.327765849546215</v>
      </c>
      <c r="T13" s="421">
        <v>102760</v>
      </c>
      <c r="U13" s="422">
        <v>37569</v>
      </c>
      <c r="V13" s="421">
        <f t="shared" si="2"/>
        <v>23344</v>
      </c>
      <c r="W13" s="423">
        <v>4293</v>
      </c>
      <c r="X13" s="424">
        <v>19051</v>
      </c>
      <c r="Y13" s="425" t="s">
        <v>88</v>
      </c>
      <c r="Z13" s="422">
        <v>22128</v>
      </c>
      <c r="AA13" s="422">
        <v>17011</v>
      </c>
      <c r="AB13" s="421">
        <v>75917</v>
      </c>
      <c r="AC13" s="426" t="s">
        <v>88</v>
      </c>
      <c r="AD13" s="422">
        <v>11288</v>
      </c>
      <c r="AE13" s="422">
        <v>1008</v>
      </c>
    </row>
    <row r="14" spans="2:31" ht="13.5" customHeight="1">
      <c r="B14" s="106" t="s">
        <v>144</v>
      </c>
      <c r="C14" s="107" t="s">
        <v>15</v>
      </c>
      <c r="D14" s="217" t="b">
        <f t="shared" si="3"/>
        <v>1</v>
      </c>
      <c r="E14" s="393">
        <v>6</v>
      </c>
      <c r="F14" s="410" t="s">
        <v>245</v>
      </c>
      <c r="G14" s="411">
        <f t="shared" si="4"/>
        <v>100</v>
      </c>
      <c r="H14" s="412">
        <f t="shared" si="5"/>
        <v>38.25292302599691</v>
      </c>
      <c r="I14" s="413">
        <f t="shared" si="6"/>
        <v>23.821627436840174</v>
      </c>
      <c r="J14" s="414">
        <f t="shared" si="7"/>
        <v>3.6920566990199437</v>
      </c>
      <c r="K14" s="415">
        <f t="shared" si="8"/>
        <v>20.12957073782023</v>
      </c>
      <c r="L14" s="416" t="s">
        <v>88</v>
      </c>
      <c r="M14" s="417">
        <f t="shared" si="9"/>
        <v>26.305460649981676</v>
      </c>
      <c r="N14" s="418">
        <f t="shared" si="10"/>
        <v>10.51225365599915</v>
      </c>
      <c r="O14" s="419">
        <f t="shared" si="1"/>
        <v>78.31818128081147</v>
      </c>
      <c r="P14" s="418">
        <f t="shared" si="11"/>
        <v>100</v>
      </c>
      <c r="Q14" s="420" t="s">
        <v>88</v>
      </c>
      <c r="R14" s="417">
        <f t="shared" si="12"/>
        <v>18.523102932963003</v>
      </c>
      <c r="S14" s="418">
        <f t="shared" si="13"/>
        <v>0.8030552326897821</v>
      </c>
      <c r="T14" s="421">
        <v>84587</v>
      </c>
      <c r="U14" s="422">
        <v>32357</v>
      </c>
      <c r="V14" s="421">
        <f t="shared" si="2"/>
        <v>20150</v>
      </c>
      <c r="W14" s="423">
        <v>3123</v>
      </c>
      <c r="X14" s="424">
        <v>17027</v>
      </c>
      <c r="Y14" s="425" t="s">
        <v>88</v>
      </c>
      <c r="Z14" s="422">
        <v>22251</v>
      </c>
      <c r="AA14" s="422">
        <v>8892</v>
      </c>
      <c r="AB14" s="421">
        <v>66247</v>
      </c>
      <c r="AC14" s="426" t="s">
        <v>88</v>
      </c>
      <c r="AD14" s="422">
        <v>12271</v>
      </c>
      <c r="AE14" s="422">
        <v>532</v>
      </c>
    </row>
    <row r="15" spans="2:31" ht="13.5" customHeight="1">
      <c r="B15" s="106" t="s">
        <v>144</v>
      </c>
      <c r="C15" s="107" t="s">
        <v>16</v>
      </c>
      <c r="D15" s="217" t="b">
        <f t="shared" si="3"/>
        <v>1</v>
      </c>
      <c r="E15" s="393">
        <v>7</v>
      </c>
      <c r="F15" s="410" t="s">
        <v>246</v>
      </c>
      <c r="G15" s="411">
        <f t="shared" si="4"/>
        <v>100</v>
      </c>
      <c r="H15" s="411">
        <f t="shared" si="5"/>
        <v>32.28944968075403</v>
      </c>
      <c r="I15" s="427">
        <f t="shared" si="6"/>
        <v>33.91145716287493</v>
      </c>
      <c r="J15" s="428">
        <f t="shared" si="7"/>
        <v>8.55949343662009</v>
      </c>
      <c r="K15" s="415">
        <f t="shared" si="8"/>
        <v>25.35196372625484</v>
      </c>
      <c r="L15" s="416" t="s">
        <v>88</v>
      </c>
      <c r="M15" s="417">
        <f t="shared" si="9"/>
        <v>27.395666715137413</v>
      </c>
      <c r="N15" s="418">
        <f t="shared" si="10"/>
        <v>4.489272542202599</v>
      </c>
      <c r="O15" s="419">
        <f t="shared" si="1"/>
        <v>80.05737173979139</v>
      </c>
      <c r="P15" s="418">
        <f t="shared" si="11"/>
        <v>100</v>
      </c>
      <c r="Q15" s="420" t="s">
        <v>88</v>
      </c>
      <c r="R15" s="418">
        <f t="shared" si="12"/>
        <v>14.218721619524116</v>
      </c>
      <c r="S15" s="418">
        <f t="shared" si="13"/>
        <v>0.6984693119334225</v>
      </c>
      <c r="T15" s="421">
        <v>75647</v>
      </c>
      <c r="U15" s="422">
        <v>24426</v>
      </c>
      <c r="V15" s="421">
        <f t="shared" si="2"/>
        <v>25653</v>
      </c>
      <c r="W15" s="423">
        <v>6475</v>
      </c>
      <c r="X15" s="424">
        <v>19178</v>
      </c>
      <c r="Y15" s="425" t="s">
        <v>88</v>
      </c>
      <c r="Z15" s="422">
        <v>20724</v>
      </c>
      <c r="AA15" s="422">
        <v>3396</v>
      </c>
      <c r="AB15" s="421">
        <v>60561</v>
      </c>
      <c r="AC15" s="426" t="s">
        <v>88</v>
      </c>
      <c r="AD15" s="422">
        <v>8611</v>
      </c>
      <c r="AE15" s="422">
        <v>423</v>
      </c>
    </row>
    <row r="16" spans="1:31" ht="13.5" customHeight="1">
      <c r="A16" s="135" t="s">
        <v>247</v>
      </c>
      <c r="B16" s="106" t="s">
        <v>144</v>
      </c>
      <c r="C16" s="107" t="s">
        <v>17</v>
      </c>
      <c r="D16" s="217" t="b">
        <f t="shared" si="3"/>
        <v>1</v>
      </c>
      <c r="E16" s="393">
        <v>8</v>
      </c>
      <c r="F16" s="410" t="s">
        <v>248</v>
      </c>
      <c r="G16" s="411">
        <f t="shared" si="4"/>
        <v>100</v>
      </c>
      <c r="H16" s="411">
        <f t="shared" si="5"/>
        <v>33.29621380846326</v>
      </c>
      <c r="I16" s="413">
        <f t="shared" si="6"/>
        <v>26.078668226945002</v>
      </c>
      <c r="J16" s="428">
        <f t="shared" si="7"/>
        <v>5.1319315994111205</v>
      </c>
      <c r="K16" s="415">
        <f t="shared" si="8"/>
        <v>20.94673662753388</v>
      </c>
      <c r="L16" s="416" t="s">
        <v>88</v>
      </c>
      <c r="M16" s="417">
        <f t="shared" si="9"/>
        <v>21.233626514665357</v>
      </c>
      <c r="N16" s="417">
        <f t="shared" si="10"/>
        <v>18.13068589332226</v>
      </c>
      <c r="O16" s="419">
        <f t="shared" si="1"/>
        <v>84.09459816541467</v>
      </c>
      <c r="P16" s="418">
        <f t="shared" si="11"/>
        <v>100</v>
      </c>
      <c r="Q16" s="420" t="s">
        <v>88</v>
      </c>
      <c r="R16" s="417">
        <f t="shared" si="12"/>
        <v>25.11727078891258</v>
      </c>
      <c r="S16" s="418">
        <f t="shared" si="13"/>
        <v>2.778588261699024</v>
      </c>
      <c r="T16" s="421">
        <v>52982</v>
      </c>
      <c r="U16" s="422">
        <v>17641</v>
      </c>
      <c r="V16" s="421">
        <f t="shared" si="2"/>
        <v>13817</v>
      </c>
      <c r="W16" s="423">
        <v>2719</v>
      </c>
      <c r="X16" s="424">
        <v>11098</v>
      </c>
      <c r="Y16" s="425" t="s">
        <v>88</v>
      </c>
      <c r="Z16" s="422">
        <v>11250</v>
      </c>
      <c r="AA16" s="422">
        <v>9606</v>
      </c>
      <c r="AB16" s="421">
        <v>44555</v>
      </c>
      <c r="AC16" s="426" t="s">
        <v>88</v>
      </c>
      <c r="AD16" s="422">
        <v>11191</v>
      </c>
      <c r="AE16" s="422">
        <v>1238</v>
      </c>
    </row>
    <row r="17" spans="1:31" ht="13.5" customHeight="1">
      <c r="A17" s="135" t="s">
        <v>249</v>
      </c>
      <c r="B17" s="106" t="s">
        <v>144</v>
      </c>
      <c r="C17" s="107" t="s">
        <v>18</v>
      </c>
      <c r="D17" s="217" t="b">
        <f t="shared" si="3"/>
        <v>1</v>
      </c>
      <c r="E17" s="393">
        <v>9</v>
      </c>
      <c r="F17" s="410" t="s">
        <v>250</v>
      </c>
      <c r="G17" s="411">
        <f t="shared" si="4"/>
        <v>100</v>
      </c>
      <c r="H17" s="411">
        <f t="shared" si="5"/>
        <v>30.184197203940965</v>
      </c>
      <c r="I17" s="413">
        <f t="shared" si="6"/>
        <v>30.201721250827525</v>
      </c>
      <c r="J17" s="428">
        <f t="shared" si="7"/>
        <v>8.596518556018538</v>
      </c>
      <c r="K17" s="415">
        <f t="shared" si="8"/>
        <v>21.605202694808987</v>
      </c>
      <c r="L17" s="416" t="s">
        <v>88</v>
      </c>
      <c r="M17" s="417">
        <f t="shared" si="9"/>
        <v>31.895712449861758</v>
      </c>
      <c r="N17" s="418">
        <f t="shared" si="10"/>
        <v>4.412165582771914</v>
      </c>
      <c r="O17" s="419">
        <f t="shared" si="1"/>
        <v>80.33412516063709</v>
      </c>
      <c r="P17" s="418">
        <f t="shared" si="11"/>
        <v>100</v>
      </c>
      <c r="Q17" s="420" t="s">
        <v>88</v>
      </c>
      <c r="R17" s="417">
        <f t="shared" si="12"/>
        <v>19.74889718357652</v>
      </c>
      <c r="S17" s="418">
        <f t="shared" si="13"/>
        <v>0.9670851713607058</v>
      </c>
      <c r="T17" s="421">
        <v>51358</v>
      </c>
      <c r="U17" s="422">
        <v>15502</v>
      </c>
      <c r="V17" s="421">
        <f t="shared" si="2"/>
        <v>15511</v>
      </c>
      <c r="W17" s="423">
        <v>4415</v>
      </c>
      <c r="X17" s="424">
        <v>11096</v>
      </c>
      <c r="Y17" s="425" t="s">
        <v>88</v>
      </c>
      <c r="Z17" s="422">
        <v>16381</v>
      </c>
      <c r="AA17" s="422">
        <v>2266</v>
      </c>
      <c r="AB17" s="421">
        <v>41258</v>
      </c>
      <c r="AC17" s="426" t="s">
        <v>88</v>
      </c>
      <c r="AD17" s="422">
        <v>8148</v>
      </c>
      <c r="AE17" s="422">
        <v>399</v>
      </c>
    </row>
    <row r="18" spans="2:31" ht="13.5" customHeight="1">
      <c r="B18" s="106" t="s">
        <v>144</v>
      </c>
      <c r="C18" s="107" t="s">
        <v>19</v>
      </c>
      <c r="D18" s="217" t="b">
        <f t="shared" si="3"/>
        <v>1</v>
      </c>
      <c r="E18" s="393">
        <v>10</v>
      </c>
      <c r="F18" s="429" t="s">
        <v>251</v>
      </c>
      <c r="G18" s="411">
        <f t="shared" si="4"/>
        <v>100</v>
      </c>
      <c r="H18" s="412">
        <f t="shared" si="5"/>
        <v>36.29179331306991</v>
      </c>
      <c r="I18" s="413">
        <f t="shared" si="6"/>
        <v>18.802899228431144</v>
      </c>
      <c r="J18" s="414">
        <f t="shared" si="7"/>
        <v>4.231938274491466</v>
      </c>
      <c r="K18" s="415">
        <f t="shared" si="8"/>
        <v>14.570960953939677</v>
      </c>
      <c r="L18" s="416" t="s">
        <v>88</v>
      </c>
      <c r="M18" s="417">
        <f t="shared" si="9"/>
        <v>36.043956043956044</v>
      </c>
      <c r="N18" s="418">
        <f t="shared" si="10"/>
        <v>8.000935234977788</v>
      </c>
      <c r="O18" s="419">
        <f t="shared" si="1"/>
        <v>72.36848258124854</v>
      </c>
      <c r="P18" s="418">
        <f t="shared" si="11"/>
        <v>100</v>
      </c>
      <c r="Q18" s="420" t="s">
        <v>88</v>
      </c>
      <c r="R18" s="417">
        <f t="shared" si="12"/>
        <v>21.72395967950375</v>
      </c>
      <c r="S18" s="418">
        <f t="shared" si="13"/>
        <v>0.9563194623933833</v>
      </c>
      <c r="T18" s="421">
        <v>21385</v>
      </c>
      <c r="U18" s="422">
        <v>7761</v>
      </c>
      <c r="V18" s="421">
        <f t="shared" si="2"/>
        <v>4021</v>
      </c>
      <c r="W18" s="423">
        <v>905</v>
      </c>
      <c r="X18" s="424">
        <v>3116</v>
      </c>
      <c r="Y18" s="425" t="s">
        <v>88</v>
      </c>
      <c r="Z18" s="422">
        <v>7708</v>
      </c>
      <c r="AA18" s="422">
        <v>1711</v>
      </c>
      <c r="AB18" s="421">
        <v>15476</v>
      </c>
      <c r="AC18" s="426" t="s">
        <v>88</v>
      </c>
      <c r="AD18" s="422">
        <v>3362</v>
      </c>
      <c r="AE18" s="422">
        <v>148</v>
      </c>
    </row>
    <row r="19" spans="2:31" ht="13.5" customHeight="1">
      <c r="B19" s="142" t="s">
        <v>144</v>
      </c>
      <c r="C19" s="107" t="s">
        <v>252</v>
      </c>
      <c r="D19" s="217" t="b">
        <f t="shared" si="3"/>
        <v>1</v>
      </c>
      <c r="E19" s="393">
        <v>13</v>
      </c>
      <c r="F19" s="429" t="s">
        <v>252</v>
      </c>
      <c r="G19" s="411">
        <f t="shared" si="4"/>
        <v>100</v>
      </c>
      <c r="H19" s="411">
        <f t="shared" si="5"/>
        <v>32.75902761387775</v>
      </c>
      <c r="I19" s="427">
        <f t="shared" si="6"/>
        <v>40.140429549209344</v>
      </c>
      <c r="J19" s="428">
        <f t="shared" si="7"/>
        <v>15.81307528911966</v>
      </c>
      <c r="K19" s="415">
        <f t="shared" si="8"/>
        <v>24.327354260089688</v>
      </c>
      <c r="L19" s="416" t="s">
        <v>88</v>
      </c>
      <c r="M19" s="417">
        <f t="shared" si="9"/>
        <v>25.418928487137126</v>
      </c>
      <c r="N19" s="418">
        <f t="shared" si="10"/>
        <v>1.2095822515931083</v>
      </c>
      <c r="O19" s="419">
        <f t="shared" si="1"/>
        <v>98.40099126740618</v>
      </c>
      <c r="P19" s="418">
        <f t="shared" si="11"/>
        <v>100</v>
      </c>
      <c r="Q19" s="420" t="s">
        <v>88</v>
      </c>
      <c r="R19" s="417">
        <f t="shared" si="12"/>
        <v>24.578761168075793</v>
      </c>
      <c r="S19" s="418">
        <f t="shared" si="13"/>
        <v>0.8574683696108414</v>
      </c>
      <c r="T19" s="421">
        <v>16948</v>
      </c>
      <c r="U19" s="422">
        <v>5552</v>
      </c>
      <c r="V19" s="421">
        <f t="shared" si="2"/>
        <v>6803</v>
      </c>
      <c r="W19" s="423">
        <v>2680</v>
      </c>
      <c r="X19" s="424">
        <v>4123</v>
      </c>
      <c r="Y19" s="425" t="s">
        <v>88</v>
      </c>
      <c r="Z19" s="422">
        <v>4308</v>
      </c>
      <c r="AA19" s="422">
        <v>205</v>
      </c>
      <c r="AB19" s="421">
        <v>16677</v>
      </c>
      <c r="AC19" s="426" t="s">
        <v>88</v>
      </c>
      <c r="AD19" s="422">
        <v>4099</v>
      </c>
      <c r="AE19" s="422">
        <v>143</v>
      </c>
    </row>
    <row r="20" spans="2:31" ht="13.5" customHeight="1">
      <c r="B20" s="106" t="s">
        <v>144</v>
      </c>
      <c r="C20" s="107" t="s">
        <v>253</v>
      </c>
      <c r="D20" s="217" t="b">
        <f t="shared" si="3"/>
        <v>1</v>
      </c>
      <c r="E20" s="393">
        <v>14</v>
      </c>
      <c r="F20" s="430" t="s">
        <v>253</v>
      </c>
      <c r="G20" s="431">
        <f t="shared" si="4"/>
        <v>100</v>
      </c>
      <c r="H20" s="431">
        <f t="shared" si="5"/>
        <v>31.22090941639814</v>
      </c>
      <c r="I20" s="432">
        <f t="shared" si="6"/>
        <v>39.587062895333574</v>
      </c>
      <c r="J20" s="433">
        <f t="shared" si="7"/>
        <v>18.570235111588495</v>
      </c>
      <c r="K20" s="434">
        <f t="shared" si="8"/>
        <v>21.016827783745075</v>
      </c>
      <c r="L20" s="435" t="s">
        <v>88</v>
      </c>
      <c r="M20" s="436">
        <f t="shared" si="9"/>
        <v>25.98162071846282</v>
      </c>
      <c r="N20" s="437">
        <f t="shared" si="10"/>
        <v>1.4440864064924215</v>
      </c>
      <c r="O20" s="436">
        <f t="shared" si="1"/>
        <v>151.82002625611648</v>
      </c>
      <c r="P20" s="437">
        <f t="shared" si="11"/>
        <v>100</v>
      </c>
      <c r="Q20" s="438" t="s">
        <v>88</v>
      </c>
      <c r="R20" s="436">
        <f t="shared" si="12"/>
        <v>50.066818646332834</v>
      </c>
      <c r="S20" s="437">
        <f t="shared" si="13"/>
        <v>2.130335665435107</v>
      </c>
      <c r="T20" s="439">
        <v>8379</v>
      </c>
      <c r="U20" s="440">
        <v>2616</v>
      </c>
      <c r="V20" s="439">
        <f t="shared" si="2"/>
        <v>3317</v>
      </c>
      <c r="W20" s="441">
        <v>1556</v>
      </c>
      <c r="X20" s="442">
        <v>1761</v>
      </c>
      <c r="Y20" s="443" t="s">
        <v>88</v>
      </c>
      <c r="Z20" s="440">
        <v>2177</v>
      </c>
      <c r="AA20" s="440">
        <v>121</v>
      </c>
      <c r="AB20" s="439">
        <v>12721</v>
      </c>
      <c r="AC20" s="444" t="s">
        <v>88</v>
      </c>
      <c r="AD20" s="440">
        <v>6369</v>
      </c>
      <c r="AE20" s="440">
        <v>271</v>
      </c>
    </row>
    <row r="21" spans="2:31" ht="13.5" customHeight="1">
      <c r="B21" s="106" t="s">
        <v>144</v>
      </c>
      <c r="C21" s="107" t="s">
        <v>22</v>
      </c>
      <c r="D21" s="108" t="b">
        <f t="shared" si="3"/>
        <v>1</v>
      </c>
      <c r="E21" s="445">
        <v>33</v>
      </c>
      <c r="F21" s="429" t="s">
        <v>254</v>
      </c>
      <c r="G21" s="411">
        <f t="shared" si="4"/>
        <v>100</v>
      </c>
      <c r="H21" s="411">
        <f t="shared" si="5"/>
        <v>33.35441036990199</v>
      </c>
      <c r="I21" s="413">
        <f t="shared" si="6"/>
        <v>31.062282643060385</v>
      </c>
      <c r="J21" s="428">
        <f t="shared" si="7"/>
        <v>8.235852039203289</v>
      </c>
      <c r="K21" s="415">
        <f t="shared" si="8"/>
        <v>22.826430603857098</v>
      </c>
      <c r="L21" s="416" t="s">
        <v>88</v>
      </c>
      <c r="M21" s="417">
        <f t="shared" si="9"/>
        <v>26.398988302244703</v>
      </c>
      <c r="N21" s="418">
        <f t="shared" si="10"/>
        <v>8.220044261776795</v>
      </c>
      <c r="O21" s="419">
        <f t="shared" si="1"/>
        <v>90.74454631678786</v>
      </c>
      <c r="P21" s="418">
        <f t="shared" si="11"/>
        <v>100</v>
      </c>
      <c r="Q21" s="420" t="s">
        <v>88</v>
      </c>
      <c r="R21" s="417">
        <f t="shared" si="12"/>
        <v>25.25041372702726</v>
      </c>
      <c r="S21" s="418">
        <f t="shared" si="13"/>
        <v>2.7001132305548294</v>
      </c>
      <c r="T21" s="421">
        <v>12652</v>
      </c>
      <c r="U21" s="422">
        <v>4220</v>
      </c>
      <c r="V21" s="421">
        <f t="shared" si="2"/>
        <v>3930</v>
      </c>
      <c r="W21" s="423">
        <v>1042</v>
      </c>
      <c r="X21" s="424">
        <v>2888</v>
      </c>
      <c r="Y21" s="425" t="s">
        <v>88</v>
      </c>
      <c r="Z21" s="422">
        <v>3340</v>
      </c>
      <c r="AA21" s="422">
        <v>1040</v>
      </c>
      <c r="AB21" s="421">
        <v>11481</v>
      </c>
      <c r="AC21" s="426" t="s">
        <v>88</v>
      </c>
      <c r="AD21" s="422">
        <v>2899</v>
      </c>
      <c r="AE21" s="422">
        <v>310</v>
      </c>
    </row>
    <row r="22" spans="2:31" ht="13.5" customHeight="1">
      <c r="B22" s="142" t="s">
        <v>144</v>
      </c>
      <c r="C22" s="446" t="s">
        <v>23</v>
      </c>
      <c r="D22" s="143" t="b">
        <f t="shared" si="3"/>
        <v>1</v>
      </c>
      <c r="E22" s="447">
        <v>34</v>
      </c>
      <c r="F22" s="430" t="s">
        <v>255</v>
      </c>
      <c r="G22" s="431">
        <f t="shared" si="4"/>
        <v>100</v>
      </c>
      <c r="H22" s="431">
        <f t="shared" si="5"/>
        <v>34.32657926102503</v>
      </c>
      <c r="I22" s="448">
        <f t="shared" si="6"/>
        <v>24.04052443384982</v>
      </c>
      <c r="J22" s="433">
        <f t="shared" si="7"/>
        <v>7.449344457687723</v>
      </c>
      <c r="K22" s="434">
        <f t="shared" si="8"/>
        <v>16.5911799761621</v>
      </c>
      <c r="L22" s="435" t="s">
        <v>88</v>
      </c>
      <c r="M22" s="436">
        <f t="shared" si="9"/>
        <v>28.96305125148987</v>
      </c>
      <c r="N22" s="437">
        <f t="shared" si="10"/>
        <v>12.35995232419547</v>
      </c>
      <c r="O22" s="449">
        <f t="shared" si="1"/>
        <v>67.60429082240763</v>
      </c>
      <c r="P22" s="437">
        <f t="shared" si="11"/>
        <v>100</v>
      </c>
      <c r="Q22" s="438" t="s">
        <v>88</v>
      </c>
      <c r="R22" s="437">
        <f t="shared" si="12"/>
        <v>12.341325811001411</v>
      </c>
      <c r="S22" s="437">
        <f t="shared" si="13"/>
        <v>0.8638928067700988</v>
      </c>
      <c r="T22" s="439">
        <v>8390</v>
      </c>
      <c r="U22" s="440">
        <v>2880</v>
      </c>
      <c r="V22" s="439">
        <f t="shared" si="2"/>
        <v>2017</v>
      </c>
      <c r="W22" s="441">
        <v>625</v>
      </c>
      <c r="X22" s="442">
        <v>1392</v>
      </c>
      <c r="Y22" s="443" t="s">
        <v>88</v>
      </c>
      <c r="Z22" s="440">
        <v>2430</v>
      </c>
      <c r="AA22" s="440">
        <v>1037</v>
      </c>
      <c r="AB22" s="439">
        <v>5672</v>
      </c>
      <c r="AC22" s="444" t="s">
        <v>88</v>
      </c>
      <c r="AD22" s="440">
        <v>700</v>
      </c>
      <c r="AE22" s="440">
        <v>49</v>
      </c>
    </row>
    <row r="23" spans="1:31" ht="13.5" customHeight="1">
      <c r="A23" s="160" t="s">
        <v>184</v>
      </c>
      <c r="B23" s="161" t="s">
        <v>144</v>
      </c>
      <c r="C23" s="162" t="s">
        <v>256</v>
      </c>
      <c r="D23" s="143" t="b">
        <f t="shared" si="3"/>
        <v>0</v>
      </c>
      <c r="E23" s="447">
        <v>11</v>
      </c>
      <c r="F23" s="429"/>
      <c r="G23" s="411">
        <f t="shared" si="4"/>
        <v>100</v>
      </c>
      <c r="H23" s="411">
        <f t="shared" si="5"/>
        <v>33.33333333333333</v>
      </c>
      <c r="I23" s="427">
        <f t="shared" si="6"/>
        <v>36.59591194968554</v>
      </c>
      <c r="J23" s="428">
        <f t="shared" si="7"/>
        <v>16.485849056603776</v>
      </c>
      <c r="K23" s="415">
        <f t="shared" si="8"/>
        <v>20.11006289308176</v>
      </c>
      <c r="L23" s="416" t="s">
        <v>88</v>
      </c>
      <c r="M23" s="417">
        <f t="shared" si="9"/>
        <v>27.63364779874214</v>
      </c>
      <c r="N23" s="418">
        <f t="shared" si="10"/>
        <v>2.248427672955975</v>
      </c>
      <c r="O23" s="417">
        <f t="shared" si="1"/>
        <v>106.13207547169812</v>
      </c>
      <c r="P23" s="418">
        <f t="shared" si="11"/>
        <v>100</v>
      </c>
      <c r="Q23" s="420" t="s">
        <v>88</v>
      </c>
      <c r="R23" s="417">
        <f t="shared" si="12"/>
        <v>30.081481481481482</v>
      </c>
      <c r="S23" s="417">
        <f t="shared" si="13"/>
        <v>3.851851851851852</v>
      </c>
      <c r="T23" s="421">
        <v>12720</v>
      </c>
      <c r="U23" s="422">
        <v>4240</v>
      </c>
      <c r="V23" s="421">
        <f t="shared" si="2"/>
        <v>4655</v>
      </c>
      <c r="W23" s="423">
        <v>2097</v>
      </c>
      <c r="X23" s="424">
        <v>2558</v>
      </c>
      <c r="Y23" s="425" t="s">
        <v>88</v>
      </c>
      <c r="Z23" s="422">
        <v>3515</v>
      </c>
      <c r="AA23" s="422">
        <v>286</v>
      </c>
      <c r="AB23" s="421">
        <v>13500</v>
      </c>
      <c r="AC23" s="426" t="s">
        <v>88</v>
      </c>
      <c r="AD23" s="422">
        <v>4061</v>
      </c>
      <c r="AE23" s="422">
        <v>520</v>
      </c>
    </row>
    <row r="24" spans="1:31" ht="13.5" customHeight="1">
      <c r="A24" s="160" t="s">
        <v>182</v>
      </c>
      <c r="B24" s="163" t="s">
        <v>144</v>
      </c>
      <c r="C24" s="164" t="s">
        <v>257</v>
      </c>
      <c r="D24" s="312" t="b">
        <f t="shared" si="3"/>
        <v>0</v>
      </c>
      <c r="E24" s="450">
        <v>12</v>
      </c>
      <c r="F24" s="451"/>
      <c r="G24" s="452">
        <f t="shared" si="4"/>
        <v>100</v>
      </c>
      <c r="H24" s="452">
        <f t="shared" si="5"/>
        <v>31.27659574468085</v>
      </c>
      <c r="I24" s="453">
        <f t="shared" si="6"/>
        <v>38.91682785299807</v>
      </c>
      <c r="J24" s="454">
        <f t="shared" si="7"/>
        <v>21.50870406189555</v>
      </c>
      <c r="K24" s="455">
        <f t="shared" si="8"/>
        <v>17.408123791102515</v>
      </c>
      <c r="L24" s="456" t="s">
        <v>88</v>
      </c>
      <c r="M24" s="457">
        <f t="shared" si="9"/>
        <v>27.195357833655702</v>
      </c>
      <c r="N24" s="458">
        <f t="shared" si="10"/>
        <v>2.379110251450677</v>
      </c>
      <c r="O24" s="459">
        <f t="shared" si="1"/>
        <v>93.30754352030948</v>
      </c>
      <c r="P24" s="458">
        <f t="shared" si="11"/>
        <v>100</v>
      </c>
      <c r="Q24" s="460" t="s">
        <v>88</v>
      </c>
      <c r="R24" s="457">
        <f t="shared" si="12"/>
        <v>22.388059701492537</v>
      </c>
      <c r="S24" s="458">
        <f t="shared" si="13"/>
        <v>2.1351575456053067</v>
      </c>
      <c r="T24" s="461">
        <v>5170</v>
      </c>
      <c r="U24" s="462">
        <v>1617</v>
      </c>
      <c r="V24" s="461">
        <f t="shared" si="2"/>
        <v>2012</v>
      </c>
      <c r="W24" s="463">
        <v>1112</v>
      </c>
      <c r="X24" s="464">
        <v>900</v>
      </c>
      <c r="Y24" s="465" t="s">
        <v>88</v>
      </c>
      <c r="Z24" s="462">
        <v>1406</v>
      </c>
      <c r="AA24" s="462">
        <v>123</v>
      </c>
      <c r="AB24" s="461">
        <v>4824</v>
      </c>
      <c r="AC24" s="466" t="s">
        <v>88</v>
      </c>
      <c r="AD24" s="462">
        <v>1080</v>
      </c>
      <c r="AE24" s="462">
        <v>103</v>
      </c>
    </row>
    <row r="25" spans="2:31" ht="13.5" customHeight="1">
      <c r="B25" s="85" t="s">
        <v>258</v>
      </c>
      <c r="C25" s="86" t="s">
        <v>259</v>
      </c>
      <c r="D25" s="217" t="b">
        <f t="shared" si="3"/>
        <v>1</v>
      </c>
      <c r="E25" s="393">
        <v>15</v>
      </c>
      <c r="F25" s="467" t="s">
        <v>259</v>
      </c>
      <c r="G25" s="468">
        <f t="shared" si="4"/>
        <v>100</v>
      </c>
      <c r="H25" s="469">
        <f t="shared" si="5"/>
        <v>35.45853950301778</v>
      </c>
      <c r="I25" s="470">
        <f t="shared" si="6"/>
        <v>38.172258169756944</v>
      </c>
      <c r="J25" s="471">
        <f t="shared" si="7"/>
        <v>3.0156054591919963</v>
      </c>
      <c r="K25" s="472">
        <f t="shared" si="8"/>
        <v>23.12087434071013</v>
      </c>
      <c r="L25" s="473">
        <f>Y25/$T25*100</f>
        <v>12.03577836985482</v>
      </c>
      <c r="M25" s="474">
        <f t="shared" si="9"/>
        <v>9.453537056168779</v>
      </c>
      <c r="N25" s="474">
        <f t="shared" si="10"/>
        <v>12.384970909684084</v>
      </c>
      <c r="O25" s="475">
        <f t="shared" si="1"/>
        <v>97.22440324071556</v>
      </c>
      <c r="P25" s="474">
        <f t="shared" si="11"/>
        <v>100</v>
      </c>
      <c r="Q25" s="476">
        <f>AC25/$T25*100</f>
        <v>12.03577836985482</v>
      </c>
      <c r="R25" s="477">
        <f t="shared" si="12"/>
        <v>16.980807067348078</v>
      </c>
      <c r="S25" s="474">
        <f t="shared" si="13"/>
        <v>2.626318891935031</v>
      </c>
      <c r="T25" s="478">
        <v>919550</v>
      </c>
      <c r="U25" s="479">
        <v>326059</v>
      </c>
      <c r="V25" s="478">
        <f t="shared" si="2"/>
        <v>351013</v>
      </c>
      <c r="W25" s="480">
        <v>27730</v>
      </c>
      <c r="X25" s="481">
        <v>212608</v>
      </c>
      <c r="Y25" s="482">
        <v>110675</v>
      </c>
      <c r="Z25" s="479">
        <v>86930</v>
      </c>
      <c r="AA25" s="479">
        <v>113886</v>
      </c>
      <c r="AB25" s="478">
        <v>894027</v>
      </c>
      <c r="AC25" s="483">
        <v>110675</v>
      </c>
      <c r="AD25" s="479">
        <v>151813</v>
      </c>
      <c r="AE25" s="479">
        <v>23480</v>
      </c>
    </row>
    <row r="26" spans="2:31" ht="13.5" customHeight="1">
      <c r="B26" s="106" t="s">
        <v>258</v>
      </c>
      <c r="C26" s="201" t="s">
        <v>27</v>
      </c>
      <c r="D26" s="217" t="b">
        <f t="shared" si="3"/>
        <v>1</v>
      </c>
      <c r="E26" s="393">
        <v>16</v>
      </c>
      <c r="F26" s="410" t="s">
        <v>260</v>
      </c>
      <c r="G26" s="411">
        <f t="shared" si="4"/>
        <v>100</v>
      </c>
      <c r="H26" s="411">
        <f t="shared" si="5"/>
        <v>31.548911506311654</v>
      </c>
      <c r="I26" s="413">
        <f t="shared" si="6"/>
        <v>25.61343353074021</v>
      </c>
      <c r="J26" s="414">
        <f t="shared" si="7"/>
        <v>3.5393994247496874</v>
      </c>
      <c r="K26" s="415">
        <f t="shared" si="8"/>
        <v>22.074034105990524</v>
      </c>
      <c r="L26" s="416" t="s">
        <v>88</v>
      </c>
      <c r="M26" s="418">
        <f t="shared" si="9"/>
        <v>8.071344963078678</v>
      </c>
      <c r="N26" s="417">
        <f t="shared" si="10"/>
        <v>28.884353800698833</v>
      </c>
      <c r="O26" s="419">
        <f t="shared" si="1"/>
        <v>78.02300130976055</v>
      </c>
      <c r="P26" s="418">
        <f t="shared" si="11"/>
        <v>100</v>
      </c>
      <c r="Q26" s="420" t="s">
        <v>88</v>
      </c>
      <c r="R26" s="418">
        <f t="shared" si="12"/>
        <v>13.66706263559147</v>
      </c>
      <c r="S26" s="417">
        <f t="shared" si="13"/>
        <v>5.530737784916372</v>
      </c>
      <c r="T26" s="421">
        <v>459626</v>
      </c>
      <c r="U26" s="422">
        <v>145007</v>
      </c>
      <c r="V26" s="421">
        <f t="shared" si="2"/>
        <v>117726</v>
      </c>
      <c r="W26" s="423">
        <v>16268</v>
      </c>
      <c r="X26" s="424">
        <v>101458</v>
      </c>
      <c r="Y26" s="425" t="s">
        <v>88</v>
      </c>
      <c r="Z26" s="422">
        <v>37098</v>
      </c>
      <c r="AA26" s="422">
        <v>132760</v>
      </c>
      <c r="AB26" s="421">
        <v>358614</v>
      </c>
      <c r="AC26" s="426" t="s">
        <v>88</v>
      </c>
      <c r="AD26" s="422">
        <v>49012</v>
      </c>
      <c r="AE26" s="422">
        <v>19834</v>
      </c>
    </row>
    <row r="27" spans="2:31" ht="13.5" customHeight="1">
      <c r="B27" s="106" t="s">
        <v>258</v>
      </c>
      <c r="C27" s="201" t="s">
        <v>28</v>
      </c>
      <c r="D27" s="217" t="b">
        <f t="shared" si="3"/>
        <v>1</v>
      </c>
      <c r="E27" s="393">
        <v>17</v>
      </c>
      <c r="F27" s="410" t="s">
        <v>261</v>
      </c>
      <c r="G27" s="411">
        <f t="shared" si="4"/>
        <v>100</v>
      </c>
      <c r="H27" s="412">
        <f t="shared" si="5"/>
        <v>35.68989107262179</v>
      </c>
      <c r="I27" s="413">
        <f t="shared" si="6"/>
        <v>27.536777573899858</v>
      </c>
      <c r="J27" s="414">
        <f t="shared" si="7"/>
        <v>3.401991875523689</v>
      </c>
      <c r="K27" s="415">
        <f t="shared" si="8"/>
        <v>24.134785698376167</v>
      </c>
      <c r="L27" s="416" t="s">
        <v>88</v>
      </c>
      <c r="M27" s="418">
        <f t="shared" si="9"/>
        <v>12.123783361440204</v>
      </c>
      <c r="N27" s="417">
        <f t="shared" si="10"/>
        <v>21.505821127173864</v>
      </c>
      <c r="O27" s="419">
        <f t="shared" si="1"/>
        <v>83.70013682212064</v>
      </c>
      <c r="P27" s="418">
        <f t="shared" si="11"/>
        <v>100</v>
      </c>
      <c r="Q27" s="420" t="s">
        <v>88</v>
      </c>
      <c r="R27" s="417">
        <f t="shared" si="12"/>
        <v>17.218948657838602</v>
      </c>
      <c r="S27" s="418">
        <f t="shared" si="13"/>
        <v>3.4856068765971826</v>
      </c>
      <c r="T27" s="421">
        <v>565698</v>
      </c>
      <c r="U27" s="422">
        <v>201897</v>
      </c>
      <c r="V27" s="421">
        <f t="shared" si="2"/>
        <v>155775</v>
      </c>
      <c r="W27" s="423">
        <v>19245</v>
      </c>
      <c r="X27" s="424">
        <v>136530</v>
      </c>
      <c r="Y27" s="425" t="s">
        <v>88</v>
      </c>
      <c r="Z27" s="422">
        <v>68584</v>
      </c>
      <c r="AA27" s="422">
        <v>121658</v>
      </c>
      <c r="AB27" s="421">
        <v>473490</v>
      </c>
      <c r="AC27" s="426" t="s">
        <v>88</v>
      </c>
      <c r="AD27" s="422">
        <v>81530</v>
      </c>
      <c r="AE27" s="422">
        <v>16504</v>
      </c>
    </row>
    <row r="28" spans="2:31" ht="13.5" customHeight="1">
      <c r="B28" s="205" t="s">
        <v>258</v>
      </c>
      <c r="C28" s="206" t="s">
        <v>29</v>
      </c>
      <c r="D28" s="217" t="b">
        <f t="shared" si="3"/>
        <v>1</v>
      </c>
      <c r="E28" s="393">
        <v>18</v>
      </c>
      <c r="F28" s="410" t="s">
        <v>262</v>
      </c>
      <c r="G28" s="452">
        <f t="shared" si="4"/>
        <v>100</v>
      </c>
      <c r="H28" s="452">
        <f t="shared" si="5"/>
        <v>34.92100488837374</v>
      </c>
      <c r="I28" s="484">
        <f t="shared" si="6"/>
        <v>23.013153253036336</v>
      </c>
      <c r="J28" s="485">
        <f t="shared" si="7"/>
        <v>2.796956105427607</v>
      </c>
      <c r="K28" s="455">
        <f t="shared" si="8"/>
        <v>20.216197147608728</v>
      </c>
      <c r="L28" s="456" t="s">
        <v>88</v>
      </c>
      <c r="M28" s="457">
        <f t="shared" si="9"/>
        <v>19.445144383409765</v>
      </c>
      <c r="N28" s="457">
        <f t="shared" si="10"/>
        <v>20.29305044600111</v>
      </c>
      <c r="O28" s="459">
        <f t="shared" si="1"/>
        <v>89.2392783349292</v>
      </c>
      <c r="P28" s="458">
        <f t="shared" si="11"/>
        <v>100</v>
      </c>
      <c r="Q28" s="460" t="s">
        <v>88</v>
      </c>
      <c r="R28" s="457">
        <f t="shared" si="12"/>
        <v>27.255721364939077</v>
      </c>
      <c r="S28" s="417">
        <f t="shared" si="13"/>
        <v>5.215936524967881</v>
      </c>
      <c r="T28" s="461">
        <v>158744</v>
      </c>
      <c r="U28" s="462">
        <v>55435</v>
      </c>
      <c r="V28" s="461">
        <f t="shared" si="2"/>
        <v>36532</v>
      </c>
      <c r="W28" s="463">
        <v>4440</v>
      </c>
      <c r="X28" s="464">
        <v>32092</v>
      </c>
      <c r="Y28" s="465" t="s">
        <v>88</v>
      </c>
      <c r="Z28" s="462">
        <v>30868</v>
      </c>
      <c r="AA28" s="422">
        <v>32214</v>
      </c>
      <c r="AB28" s="461">
        <v>141662</v>
      </c>
      <c r="AC28" s="466" t="s">
        <v>88</v>
      </c>
      <c r="AD28" s="462">
        <v>38611</v>
      </c>
      <c r="AE28" s="462">
        <v>7389</v>
      </c>
    </row>
    <row r="29" spans="2:31" ht="13.5" customHeight="1">
      <c r="B29" s="215" t="s">
        <v>263</v>
      </c>
      <c r="C29" s="486" t="s">
        <v>30</v>
      </c>
      <c r="D29" s="217" t="b">
        <f t="shared" si="3"/>
        <v>1</v>
      </c>
      <c r="E29" s="393">
        <v>19</v>
      </c>
      <c r="F29" s="487" t="s">
        <v>264</v>
      </c>
      <c r="G29" s="488">
        <f t="shared" si="4"/>
        <v>100</v>
      </c>
      <c r="H29" s="489">
        <f t="shared" si="5"/>
        <v>37.711001008086136</v>
      </c>
      <c r="I29" s="432">
        <f t="shared" si="6"/>
        <v>38.07455547691054</v>
      </c>
      <c r="J29" s="490">
        <f t="shared" si="7"/>
        <v>5.664586148467494</v>
      </c>
      <c r="K29" s="491">
        <f t="shared" si="8"/>
        <v>32.40996932844305</v>
      </c>
      <c r="L29" s="492" t="s">
        <v>88</v>
      </c>
      <c r="M29" s="493">
        <f t="shared" si="9"/>
        <v>19.66411427836047</v>
      </c>
      <c r="N29" s="494">
        <f t="shared" si="10"/>
        <v>3.1958475430581474</v>
      </c>
      <c r="O29" s="495">
        <f t="shared" si="1"/>
        <v>97.74253051069215</v>
      </c>
      <c r="P29" s="494">
        <f t="shared" si="11"/>
        <v>100</v>
      </c>
      <c r="Q29" s="496" t="s">
        <v>88</v>
      </c>
      <c r="R29" s="493">
        <f t="shared" si="12"/>
        <v>20.50120143513896</v>
      </c>
      <c r="S29" s="494">
        <f t="shared" si="13"/>
        <v>0.5771277471171042</v>
      </c>
      <c r="T29" s="356">
        <v>93246</v>
      </c>
      <c r="U29" s="497">
        <v>35164</v>
      </c>
      <c r="V29" s="439">
        <f t="shared" si="2"/>
        <v>35503</v>
      </c>
      <c r="W29" s="498">
        <v>5282</v>
      </c>
      <c r="X29" s="499">
        <v>30221</v>
      </c>
      <c r="Y29" s="500" t="s">
        <v>88</v>
      </c>
      <c r="Z29" s="497">
        <v>18336</v>
      </c>
      <c r="AA29" s="497">
        <v>2980</v>
      </c>
      <c r="AB29" s="356">
        <v>91141</v>
      </c>
      <c r="AC29" s="501" t="s">
        <v>88</v>
      </c>
      <c r="AD29" s="497">
        <v>18685</v>
      </c>
      <c r="AE29" s="497">
        <v>526</v>
      </c>
    </row>
    <row r="30" spans="1:31" ht="13.5" customHeight="1">
      <c r="A30" s="234">
        <v>38740</v>
      </c>
      <c r="B30" s="179" t="s">
        <v>163</v>
      </c>
      <c r="C30" s="180" t="s">
        <v>265</v>
      </c>
      <c r="D30" s="181" t="b">
        <f t="shared" si="3"/>
        <v>1</v>
      </c>
      <c r="E30" s="502">
        <v>20</v>
      </c>
      <c r="F30" s="503" t="s">
        <v>265</v>
      </c>
      <c r="G30" s="400"/>
      <c r="H30" s="551"/>
      <c r="I30" s="396"/>
      <c r="J30" s="397"/>
      <c r="K30" s="504"/>
      <c r="L30" s="399"/>
      <c r="M30" s="400"/>
      <c r="N30" s="400"/>
      <c r="O30" s="402"/>
      <c r="P30" s="400"/>
      <c r="Q30" s="403"/>
      <c r="R30" s="400"/>
      <c r="S30" s="400"/>
      <c r="T30" s="404"/>
      <c r="U30" s="405"/>
      <c r="V30" s="404"/>
      <c r="W30" s="406"/>
      <c r="X30" s="407"/>
      <c r="Y30" s="408"/>
      <c r="Z30" s="405"/>
      <c r="AA30" s="405"/>
      <c r="AB30" s="404"/>
      <c r="AC30" s="409"/>
      <c r="AD30" s="405"/>
      <c r="AE30" s="405"/>
    </row>
    <row r="31" spans="1:31" ht="13.5" customHeight="1">
      <c r="A31" s="234">
        <v>38534</v>
      </c>
      <c r="B31" s="85" t="s">
        <v>163</v>
      </c>
      <c r="C31" s="245" t="s">
        <v>31</v>
      </c>
      <c r="D31" s="505" t="b">
        <f t="shared" si="3"/>
        <v>1</v>
      </c>
      <c r="E31" s="506">
        <v>63</v>
      </c>
      <c r="F31" s="507" t="s">
        <v>266</v>
      </c>
      <c r="G31" s="474">
        <f aca="true" t="shared" si="14" ref="G31:K33">T31/$T31*100</f>
        <v>100</v>
      </c>
      <c r="H31" s="1366">
        <f t="shared" si="14"/>
        <v>35.44253614056947</v>
      </c>
      <c r="I31" s="470">
        <f t="shared" si="14"/>
        <v>44.99553994931117</v>
      </c>
      <c r="J31" s="508">
        <f t="shared" si="14"/>
        <v>14.303311764622595</v>
      </c>
      <c r="K31" s="509">
        <f t="shared" si="14"/>
        <v>30.692228184688574</v>
      </c>
      <c r="L31" s="510" t="s">
        <v>88</v>
      </c>
      <c r="M31" s="477">
        <f aca="true" t="shared" si="15" ref="M31:N33">Z31/$T31*100</f>
        <v>16.754215809817772</v>
      </c>
      <c r="N31" s="474">
        <f t="shared" si="15"/>
        <v>1.8703895110934912</v>
      </c>
      <c r="O31" s="475">
        <f>AB31/T31*100</f>
        <v>92.02429665708581</v>
      </c>
      <c r="P31" s="474">
        <f>AB31/$AB31*100</f>
        <v>100</v>
      </c>
      <c r="Q31" s="511" t="s">
        <v>88</v>
      </c>
      <c r="R31" s="474">
        <f aca="true" t="shared" si="16" ref="R31:S33">AD31/$AB31*100</f>
        <v>10.716373819121765</v>
      </c>
      <c r="S31" s="474">
        <f t="shared" si="16"/>
        <v>0.8554635812536541</v>
      </c>
      <c r="T31" s="478">
        <v>70627</v>
      </c>
      <c r="U31" s="479">
        <v>25032</v>
      </c>
      <c r="V31" s="478">
        <f>SUM(W31:Y31)</f>
        <v>31779</v>
      </c>
      <c r="W31" s="480">
        <v>10102</v>
      </c>
      <c r="X31" s="481">
        <v>21677</v>
      </c>
      <c r="Y31" s="512" t="s">
        <v>88</v>
      </c>
      <c r="Z31" s="479">
        <v>11833</v>
      </c>
      <c r="AA31" s="479">
        <v>1321</v>
      </c>
      <c r="AB31" s="478">
        <v>64994</v>
      </c>
      <c r="AC31" s="513" t="s">
        <v>88</v>
      </c>
      <c r="AD31" s="479">
        <v>6965</v>
      </c>
      <c r="AE31" s="479">
        <v>556</v>
      </c>
    </row>
    <row r="32" spans="1:31" ht="13.5" customHeight="1">
      <c r="A32" s="234">
        <v>38803</v>
      </c>
      <c r="B32" s="106" t="s">
        <v>163</v>
      </c>
      <c r="C32" s="107" t="s">
        <v>267</v>
      </c>
      <c r="D32" s="108" t="b">
        <f t="shared" si="3"/>
        <v>0</v>
      </c>
      <c r="E32" s="445">
        <v>64</v>
      </c>
      <c r="F32" s="514"/>
      <c r="G32" s="418">
        <f t="shared" si="14"/>
        <v>100</v>
      </c>
      <c r="H32" s="515">
        <f t="shared" si="14"/>
        <v>32.20628592140009</v>
      </c>
      <c r="I32" s="413">
        <f t="shared" si="14"/>
        <v>28.985657329260086</v>
      </c>
      <c r="J32" s="428">
        <f t="shared" si="14"/>
        <v>10.966706363589292</v>
      </c>
      <c r="K32" s="415">
        <f t="shared" si="14"/>
        <v>18.01895096567079</v>
      </c>
      <c r="L32" s="416" t="s">
        <v>88</v>
      </c>
      <c r="M32" s="417">
        <f t="shared" si="15"/>
        <v>33.42826075700305</v>
      </c>
      <c r="N32" s="418">
        <f t="shared" si="15"/>
        <v>4.463314865634547</v>
      </c>
      <c r="O32" s="419">
        <f>AB32/T32*100</f>
        <v>71.41821570962564</v>
      </c>
      <c r="P32" s="418">
        <f>AB32/$AB32*100</f>
        <v>100</v>
      </c>
      <c r="Q32" s="420" t="s">
        <v>88</v>
      </c>
      <c r="R32" s="418">
        <f t="shared" si="16"/>
        <v>12.528093960704705</v>
      </c>
      <c r="S32" s="418">
        <f t="shared" si="16"/>
        <v>0.5075038062785471</v>
      </c>
      <c r="T32" s="421">
        <v>19313</v>
      </c>
      <c r="U32" s="422">
        <v>6220</v>
      </c>
      <c r="V32" s="421">
        <f>SUM(W32:Y32)</f>
        <v>5598</v>
      </c>
      <c r="W32" s="423">
        <v>2118</v>
      </c>
      <c r="X32" s="424">
        <v>3480</v>
      </c>
      <c r="Y32" s="425" t="s">
        <v>88</v>
      </c>
      <c r="Z32" s="422">
        <v>6456</v>
      </c>
      <c r="AA32" s="422">
        <v>862</v>
      </c>
      <c r="AB32" s="421">
        <v>13793</v>
      </c>
      <c r="AC32" s="426" t="s">
        <v>88</v>
      </c>
      <c r="AD32" s="422">
        <v>1728</v>
      </c>
      <c r="AE32" s="422">
        <v>70</v>
      </c>
    </row>
    <row r="33" spans="2:31" ht="13.5" customHeight="1">
      <c r="B33" s="106" t="s">
        <v>163</v>
      </c>
      <c r="C33" s="201" t="s">
        <v>32</v>
      </c>
      <c r="D33" s="108" t="b">
        <f t="shared" si="3"/>
        <v>1</v>
      </c>
      <c r="E33" s="445">
        <v>65</v>
      </c>
      <c r="F33" s="516" t="s">
        <v>268</v>
      </c>
      <c r="G33" s="418">
        <f t="shared" si="14"/>
        <v>100</v>
      </c>
      <c r="H33" s="1367">
        <f t="shared" si="14"/>
        <v>36.79117044370955</v>
      </c>
      <c r="I33" s="413">
        <f t="shared" si="14"/>
        <v>27.052689241007123</v>
      </c>
      <c r="J33" s="428">
        <f t="shared" si="14"/>
        <v>6.579561362575828</v>
      </c>
      <c r="K33" s="415">
        <f t="shared" si="14"/>
        <v>20.473127878431292</v>
      </c>
      <c r="L33" s="416" t="s">
        <v>88</v>
      </c>
      <c r="M33" s="417">
        <f t="shared" si="15"/>
        <v>27.271805068067927</v>
      </c>
      <c r="N33" s="418">
        <f t="shared" si="15"/>
        <v>7.494572825579744</v>
      </c>
      <c r="O33" s="419">
        <f>AB33/T33*100</f>
        <v>73.93941853151819</v>
      </c>
      <c r="P33" s="418">
        <f>AB33/$AB33*100</f>
        <v>100</v>
      </c>
      <c r="Q33" s="420" t="s">
        <v>88</v>
      </c>
      <c r="R33" s="418">
        <f t="shared" si="16"/>
        <v>11.530018658764131</v>
      </c>
      <c r="S33" s="418">
        <f t="shared" si="16"/>
        <v>0.244210295247503</v>
      </c>
      <c r="T33" s="421">
        <v>49289</v>
      </c>
      <c r="U33" s="422">
        <v>18134</v>
      </c>
      <c r="V33" s="421">
        <f>SUM(W33:Y33)</f>
        <v>13334</v>
      </c>
      <c r="W33" s="423">
        <v>3243</v>
      </c>
      <c r="X33" s="424">
        <v>10091</v>
      </c>
      <c r="Y33" s="425" t="s">
        <v>88</v>
      </c>
      <c r="Z33" s="422">
        <v>13442</v>
      </c>
      <c r="AA33" s="422">
        <v>3694</v>
      </c>
      <c r="AB33" s="421">
        <v>36444</v>
      </c>
      <c r="AC33" s="426" t="s">
        <v>88</v>
      </c>
      <c r="AD33" s="422">
        <v>4202</v>
      </c>
      <c r="AE33" s="422">
        <v>89</v>
      </c>
    </row>
    <row r="34" spans="1:31" ht="13.5" customHeight="1">
      <c r="A34" s="234">
        <v>38803</v>
      </c>
      <c r="B34" s="106" t="s">
        <v>163</v>
      </c>
      <c r="C34" s="107" t="s">
        <v>164</v>
      </c>
      <c r="D34" s="108" t="b">
        <f t="shared" si="3"/>
        <v>1</v>
      </c>
      <c r="E34" s="445">
        <v>67</v>
      </c>
      <c r="F34" s="516" t="s">
        <v>164</v>
      </c>
      <c r="G34" s="418"/>
      <c r="H34" s="515"/>
      <c r="I34" s="413"/>
      <c r="J34" s="414"/>
      <c r="K34" s="415"/>
      <c r="L34" s="416"/>
      <c r="M34" s="418"/>
      <c r="N34" s="418"/>
      <c r="O34" s="419"/>
      <c r="P34" s="418"/>
      <c r="Q34" s="420"/>
      <c r="R34" s="418"/>
      <c r="S34" s="418"/>
      <c r="T34" s="421"/>
      <c r="U34" s="422"/>
      <c r="V34" s="421"/>
      <c r="W34" s="423"/>
      <c r="X34" s="424"/>
      <c r="Y34" s="425"/>
      <c r="Z34" s="422"/>
      <c r="AA34" s="422"/>
      <c r="AB34" s="421"/>
      <c r="AC34" s="426"/>
      <c r="AD34" s="422"/>
      <c r="AE34" s="422"/>
    </row>
    <row r="35" spans="2:31" ht="13.5" customHeight="1">
      <c r="B35" s="106" t="s">
        <v>163</v>
      </c>
      <c r="C35" s="201" t="s">
        <v>33</v>
      </c>
      <c r="D35" s="108" t="b">
        <f t="shared" si="3"/>
        <v>1</v>
      </c>
      <c r="E35" s="445">
        <v>71</v>
      </c>
      <c r="F35" s="514" t="s">
        <v>269</v>
      </c>
      <c r="G35" s="418">
        <f aca="true" t="shared" si="17" ref="G35:K36">T35/$T35*100</f>
        <v>100</v>
      </c>
      <c r="H35" s="515">
        <f t="shared" si="17"/>
        <v>33.97548161120841</v>
      </c>
      <c r="I35" s="427">
        <f t="shared" si="17"/>
        <v>36.74839462930532</v>
      </c>
      <c r="J35" s="428">
        <f t="shared" si="17"/>
        <v>6.749043263929429</v>
      </c>
      <c r="K35" s="517">
        <f t="shared" si="17"/>
        <v>29.99935136537588</v>
      </c>
      <c r="L35" s="416" t="s">
        <v>88</v>
      </c>
      <c r="M35" s="417">
        <f>Z35/$T35*100</f>
        <v>23.1562560809496</v>
      </c>
      <c r="N35" s="418">
        <f>AA35/$T35*100</f>
        <v>3.564247259518713</v>
      </c>
      <c r="O35" s="419">
        <f>AB35/T35*100</f>
        <v>98.43192579619901</v>
      </c>
      <c r="P35" s="418">
        <f>AB35/$AB35*100</f>
        <v>100</v>
      </c>
      <c r="Q35" s="420" t="s">
        <v>88</v>
      </c>
      <c r="R35" s="417">
        <f>AD35/$AB35*100</f>
        <v>24.029258167081267</v>
      </c>
      <c r="S35" s="418">
        <f>AE35/$AB35*100</f>
        <v>1.5238628688159996</v>
      </c>
      <c r="T35" s="421">
        <v>61668</v>
      </c>
      <c r="U35" s="422">
        <v>20952</v>
      </c>
      <c r="V35" s="421">
        <f>SUM(W35:Y35)</f>
        <v>22662</v>
      </c>
      <c r="W35" s="423">
        <v>4162</v>
      </c>
      <c r="X35" s="424">
        <v>18500</v>
      </c>
      <c r="Y35" s="425" t="s">
        <v>88</v>
      </c>
      <c r="Z35" s="422">
        <v>14280</v>
      </c>
      <c r="AA35" s="422">
        <v>2198</v>
      </c>
      <c r="AB35" s="421">
        <v>60701</v>
      </c>
      <c r="AC35" s="426" t="s">
        <v>88</v>
      </c>
      <c r="AD35" s="422">
        <v>14586</v>
      </c>
      <c r="AE35" s="422">
        <v>925</v>
      </c>
    </row>
    <row r="36" spans="1:31" ht="13.5" customHeight="1">
      <c r="A36" s="160" t="s">
        <v>165</v>
      </c>
      <c r="B36" s="161" t="s">
        <v>163</v>
      </c>
      <c r="C36" s="162" t="s">
        <v>166</v>
      </c>
      <c r="D36" s="217" t="b">
        <f t="shared" si="3"/>
        <v>0</v>
      </c>
      <c r="E36" s="393">
        <v>21</v>
      </c>
      <c r="F36" s="518"/>
      <c r="G36" s="418">
        <f t="shared" si="17"/>
        <v>100</v>
      </c>
      <c r="H36" s="1367">
        <f t="shared" si="17"/>
        <v>37.828151035935484</v>
      </c>
      <c r="I36" s="427">
        <f t="shared" si="17"/>
        <v>36.88810639167479</v>
      </c>
      <c r="J36" s="428">
        <f t="shared" si="17"/>
        <v>12.566416197692332</v>
      </c>
      <c r="K36" s="415">
        <f t="shared" si="17"/>
        <v>24.321690193982455</v>
      </c>
      <c r="L36" s="416" t="s">
        <v>88</v>
      </c>
      <c r="M36" s="417">
        <f>Z36/$T36*100</f>
        <v>23.66774609362719</v>
      </c>
      <c r="N36" s="418">
        <f>AA36/$T36*100</f>
        <v>1.094098783286698</v>
      </c>
      <c r="O36" s="419">
        <f>AB36/T36*100</f>
        <v>98.14191844562518</v>
      </c>
      <c r="P36" s="418">
        <f>AB36/$AB36*100</f>
        <v>100</v>
      </c>
      <c r="Q36" s="420" t="s">
        <v>88</v>
      </c>
      <c r="R36" s="417">
        <f>AD36/$AB36*100</f>
        <v>22.7703741670938</v>
      </c>
      <c r="S36" s="418">
        <f>AE36/$AB36*100</f>
        <v>0.5670169144028703</v>
      </c>
      <c r="T36" s="421">
        <v>31807</v>
      </c>
      <c r="U36" s="422">
        <v>12032</v>
      </c>
      <c r="V36" s="421">
        <f>SUM(W36:Y36)</f>
        <v>11733</v>
      </c>
      <c r="W36" s="423">
        <v>3997</v>
      </c>
      <c r="X36" s="424">
        <v>7736</v>
      </c>
      <c r="Y36" s="425" t="s">
        <v>88</v>
      </c>
      <c r="Z36" s="422">
        <v>7528</v>
      </c>
      <c r="AA36" s="422">
        <v>348</v>
      </c>
      <c r="AB36" s="421">
        <v>31216</v>
      </c>
      <c r="AC36" s="426" t="s">
        <v>88</v>
      </c>
      <c r="AD36" s="422">
        <v>7108</v>
      </c>
      <c r="AE36" s="422">
        <v>177</v>
      </c>
    </row>
    <row r="37" spans="1:31" ht="13.5" customHeight="1">
      <c r="A37" s="160" t="s">
        <v>167</v>
      </c>
      <c r="B37" s="161" t="s">
        <v>163</v>
      </c>
      <c r="C37" s="263" t="s">
        <v>168</v>
      </c>
      <c r="D37" s="217" t="b">
        <f t="shared" si="3"/>
        <v>0</v>
      </c>
      <c r="E37" s="393">
        <v>22</v>
      </c>
      <c r="F37" s="518"/>
      <c r="G37" s="418"/>
      <c r="H37" s="515"/>
      <c r="I37" s="413"/>
      <c r="J37" s="414"/>
      <c r="K37" s="415"/>
      <c r="L37" s="519"/>
      <c r="M37" s="418"/>
      <c r="N37" s="418"/>
      <c r="O37" s="419"/>
      <c r="P37" s="418"/>
      <c r="Q37" s="520"/>
      <c r="R37" s="418"/>
      <c r="S37" s="418"/>
      <c r="T37" s="421"/>
      <c r="U37" s="422"/>
      <c r="V37" s="421"/>
      <c r="W37" s="423"/>
      <c r="X37" s="424"/>
      <c r="Y37" s="521"/>
      <c r="Z37" s="422"/>
      <c r="AA37" s="422"/>
      <c r="AB37" s="421"/>
      <c r="AC37" s="421"/>
      <c r="AD37" s="422"/>
      <c r="AE37" s="422"/>
    </row>
    <row r="38" spans="1:31" ht="13.5" customHeight="1">
      <c r="A38" s="160" t="s">
        <v>167</v>
      </c>
      <c r="B38" s="161" t="s">
        <v>163</v>
      </c>
      <c r="C38" s="162" t="s">
        <v>169</v>
      </c>
      <c r="D38" s="217" t="b">
        <f t="shared" si="3"/>
        <v>0</v>
      </c>
      <c r="E38" s="393">
        <v>23</v>
      </c>
      <c r="F38" s="518"/>
      <c r="G38" s="418"/>
      <c r="H38" s="515"/>
      <c r="I38" s="413"/>
      <c r="J38" s="414"/>
      <c r="K38" s="415"/>
      <c r="L38" s="519"/>
      <c r="M38" s="418"/>
      <c r="N38" s="418"/>
      <c r="O38" s="419"/>
      <c r="P38" s="418"/>
      <c r="Q38" s="520"/>
      <c r="R38" s="418"/>
      <c r="S38" s="418"/>
      <c r="T38" s="421"/>
      <c r="U38" s="422"/>
      <c r="V38" s="421"/>
      <c r="W38" s="423"/>
      <c r="X38" s="424"/>
      <c r="Y38" s="521"/>
      <c r="Z38" s="422"/>
      <c r="AA38" s="422"/>
      <c r="AB38" s="421"/>
      <c r="AC38" s="421"/>
      <c r="AD38" s="422"/>
      <c r="AE38" s="422"/>
    </row>
    <row r="39" spans="1:31" ht="13.5" customHeight="1">
      <c r="A39" s="160" t="s">
        <v>170</v>
      </c>
      <c r="B39" s="161" t="s">
        <v>163</v>
      </c>
      <c r="C39" s="162" t="s">
        <v>171</v>
      </c>
      <c r="D39" s="217" t="b">
        <f t="shared" si="3"/>
        <v>0</v>
      </c>
      <c r="E39" s="393">
        <v>24</v>
      </c>
      <c r="F39" s="518"/>
      <c r="G39" s="418">
        <f>T39/$T39*100</f>
        <v>100</v>
      </c>
      <c r="H39" s="1367">
        <f>U39/$T39*100</f>
        <v>37.937726774111894</v>
      </c>
      <c r="I39" s="413">
        <f>V39/$T39*100</f>
        <v>31.76947093072315</v>
      </c>
      <c r="J39" s="428">
        <f>W39/$T39*100</f>
        <v>13.247827187579105</v>
      </c>
      <c r="K39" s="415">
        <f>X39/$T39*100</f>
        <v>18.52164374314404</v>
      </c>
      <c r="L39" s="416" t="s">
        <v>88</v>
      </c>
      <c r="M39" s="417">
        <f>Z39/$T39*100</f>
        <v>28.91739093747363</v>
      </c>
      <c r="N39" s="418">
        <f>AA39/$T39*100</f>
        <v>1.307906505780103</v>
      </c>
      <c r="O39" s="419">
        <f>AB39/T39*100</f>
        <v>82.30529069276854</v>
      </c>
      <c r="P39" s="418">
        <f>AB39/$AB39*100</f>
        <v>100</v>
      </c>
      <c r="Q39" s="420" t="s">
        <v>88</v>
      </c>
      <c r="R39" s="418">
        <f>AD39/$AB39*100</f>
        <v>15.070740209144967</v>
      </c>
      <c r="S39" s="418">
        <f>AE39/$AB39*100</f>
        <v>0.1537830633586221</v>
      </c>
      <c r="T39" s="421">
        <v>11851</v>
      </c>
      <c r="U39" s="422">
        <v>4496</v>
      </c>
      <c r="V39" s="421">
        <f>SUM(W39:Y39)</f>
        <v>3765</v>
      </c>
      <c r="W39" s="423">
        <v>1570</v>
      </c>
      <c r="X39" s="424">
        <v>2195</v>
      </c>
      <c r="Y39" s="425" t="s">
        <v>88</v>
      </c>
      <c r="Z39" s="422">
        <v>3427</v>
      </c>
      <c r="AA39" s="422">
        <v>155</v>
      </c>
      <c r="AB39" s="421">
        <v>9754</v>
      </c>
      <c r="AC39" s="426" t="s">
        <v>88</v>
      </c>
      <c r="AD39" s="422">
        <v>1470</v>
      </c>
      <c r="AE39" s="422">
        <v>15</v>
      </c>
    </row>
    <row r="40" spans="1:31" ht="13.5" customHeight="1">
      <c r="A40" s="160" t="s">
        <v>172</v>
      </c>
      <c r="B40" s="161" t="s">
        <v>163</v>
      </c>
      <c r="C40" s="162" t="s">
        <v>173</v>
      </c>
      <c r="D40" s="217" t="b">
        <f t="shared" si="3"/>
        <v>0</v>
      </c>
      <c r="E40" s="393">
        <v>25</v>
      </c>
      <c r="F40" s="518" t="s">
        <v>267</v>
      </c>
      <c r="G40" s="418"/>
      <c r="H40" s="515"/>
      <c r="I40" s="413"/>
      <c r="J40" s="414"/>
      <c r="K40" s="415"/>
      <c r="L40" s="416"/>
      <c r="M40" s="418"/>
      <c r="N40" s="418"/>
      <c r="O40" s="419"/>
      <c r="P40" s="418"/>
      <c r="Q40" s="420"/>
      <c r="R40" s="418"/>
      <c r="S40" s="418"/>
      <c r="T40" s="421"/>
      <c r="U40" s="422"/>
      <c r="V40" s="421"/>
      <c r="W40" s="423"/>
      <c r="X40" s="424"/>
      <c r="Y40" s="425"/>
      <c r="Z40" s="422"/>
      <c r="AA40" s="422"/>
      <c r="AB40" s="421"/>
      <c r="AC40" s="426"/>
      <c r="AD40" s="422"/>
      <c r="AE40" s="422"/>
    </row>
    <row r="41" spans="1:31" ht="13.5" customHeight="1">
      <c r="A41" s="160" t="s">
        <v>172</v>
      </c>
      <c r="B41" s="161" t="s">
        <v>163</v>
      </c>
      <c r="C41" s="270" t="s">
        <v>174</v>
      </c>
      <c r="D41" s="217" t="b">
        <f aca="true" t="shared" si="18" ref="D41:D72">EXACT(C41,F41)</f>
        <v>0</v>
      </c>
      <c r="E41" s="393">
        <v>26</v>
      </c>
      <c r="F41" s="518"/>
      <c r="G41" s="418">
        <f aca="true" t="shared" si="19" ref="G41:K42">T41/$T41*100</f>
        <v>100</v>
      </c>
      <c r="H41" s="515">
        <f t="shared" si="19"/>
        <v>33.23842762674504</v>
      </c>
      <c r="I41" s="427">
        <f t="shared" si="19"/>
        <v>35.43350477590007</v>
      </c>
      <c r="J41" s="428">
        <f t="shared" si="19"/>
        <v>13.620499632623071</v>
      </c>
      <c r="K41" s="415">
        <f t="shared" si="19"/>
        <v>21.813005143277003</v>
      </c>
      <c r="L41" s="416" t="s">
        <v>88</v>
      </c>
      <c r="M41" s="417">
        <f>Z41/$T41*100</f>
        <v>28.416605437178543</v>
      </c>
      <c r="N41" s="418">
        <f>AA41/$T41*100</f>
        <v>1.5246142542248347</v>
      </c>
      <c r="O41" s="417">
        <f>AB41/T41*100</f>
        <v>102.57163850110214</v>
      </c>
      <c r="P41" s="418">
        <f>AB41/$AB41*100</f>
        <v>100</v>
      </c>
      <c r="Q41" s="420" t="s">
        <v>88</v>
      </c>
      <c r="R41" s="417">
        <f>AD41/$AB41*100</f>
        <v>31.23209169054441</v>
      </c>
      <c r="S41" s="418">
        <f>AE41/$AB41*100</f>
        <v>0.4656160458452722</v>
      </c>
      <c r="T41" s="421">
        <v>10888</v>
      </c>
      <c r="U41" s="422">
        <v>3619</v>
      </c>
      <c r="V41" s="421">
        <f>SUM(W41:Y41)</f>
        <v>3858</v>
      </c>
      <c r="W41" s="423">
        <v>1483</v>
      </c>
      <c r="X41" s="424">
        <v>2375</v>
      </c>
      <c r="Y41" s="425" t="s">
        <v>88</v>
      </c>
      <c r="Z41" s="422">
        <v>3094</v>
      </c>
      <c r="AA41" s="422">
        <v>166</v>
      </c>
      <c r="AB41" s="421">
        <v>11168</v>
      </c>
      <c r="AC41" s="426" t="s">
        <v>88</v>
      </c>
      <c r="AD41" s="422">
        <v>3488</v>
      </c>
      <c r="AE41" s="422">
        <v>52</v>
      </c>
    </row>
    <row r="42" spans="1:31" ht="13.5" customHeight="1">
      <c r="A42" s="160" t="s">
        <v>170</v>
      </c>
      <c r="B42" s="163" t="s">
        <v>163</v>
      </c>
      <c r="C42" s="271" t="s">
        <v>175</v>
      </c>
      <c r="D42" s="217" t="b">
        <f t="shared" si="18"/>
        <v>0</v>
      </c>
      <c r="E42" s="393">
        <v>27</v>
      </c>
      <c r="F42" s="518"/>
      <c r="G42" s="458">
        <f t="shared" si="19"/>
        <v>100</v>
      </c>
      <c r="H42" s="1368">
        <f t="shared" si="19"/>
        <v>36.947904869762176</v>
      </c>
      <c r="I42" s="484">
        <f t="shared" si="19"/>
        <v>31.31370328425821</v>
      </c>
      <c r="J42" s="428">
        <f t="shared" si="19"/>
        <v>11.5019818799547</v>
      </c>
      <c r="K42" s="455">
        <f t="shared" si="19"/>
        <v>19.811721404303512</v>
      </c>
      <c r="L42" s="456" t="s">
        <v>88</v>
      </c>
      <c r="M42" s="457">
        <f>Z42/$T42*100</f>
        <v>30.032559456398637</v>
      </c>
      <c r="N42" s="458">
        <f>AA42/$T42*100</f>
        <v>1.5076443941109854</v>
      </c>
      <c r="O42" s="459">
        <f>AB42/T42*100</f>
        <v>90.33833522083805</v>
      </c>
      <c r="P42" s="458">
        <f>AB42/$AB42*100</f>
        <v>100</v>
      </c>
      <c r="Q42" s="460" t="s">
        <v>88</v>
      </c>
      <c r="R42" s="457">
        <f>AD42/$AB42*100</f>
        <v>23.873697406565856</v>
      </c>
      <c r="S42" s="458">
        <f>AE42/$AB42*100</f>
        <v>0.34474653294679936</v>
      </c>
      <c r="T42" s="461">
        <v>14128</v>
      </c>
      <c r="U42" s="462">
        <v>5220</v>
      </c>
      <c r="V42" s="461">
        <f>SUM(W42:Y42)</f>
        <v>4424</v>
      </c>
      <c r="W42" s="463">
        <v>1625</v>
      </c>
      <c r="X42" s="464">
        <v>2799</v>
      </c>
      <c r="Y42" s="465" t="s">
        <v>88</v>
      </c>
      <c r="Z42" s="462">
        <v>4243</v>
      </c>
      <c r="AA42" s="462">
        <v>213</v>
      </c>
      <c r="AB42" s="461">
        <v>12763</v>
      </c>
      <c r="AC42" s="466" t="s">
        <v>88</v>
      </c>
      <c r="AD42" s="462">
        <v>3047</v>
      </c>
      <c r="AE42" s="462">
        <v>44</v>
      </c>
    </row>
    <row r="43" spans="1:31" ht="13.5" customHeight="1">
      <c r="A43" s="234">
        <v>38803</v>
      </c>
      <c r="B43" s="179" t="s">
        <v>176</v>
      </c>
      <c r="C43" s="180" t="s">
        <v>177</v>
      </c>
      <c r="D43" s="217" t="b">
        <f t="shared" si="18"/>
        <v>1</v>
      </c>
      <c r="E43" s="393">
        <v>28</v>
      </c>
      <c r="F43" s="518" t="s">
        <v>177</v>
      </c>
      <c r="G43" s="468"/>
      <c r="H43" s="468"/>
      <c r="I43" s="523"/>
      <c r="J43" s="471"/>
      <c r="K43" s="472"/>
      <c r="L43" s="510"/>
      <c r="M43" s="474"/>
      <c r="N43" s="474"/>
      <c r="O43" s="475"/>
      <c r="P43" s="474"/>
      <c r="Q43" s="511"/>
      <c r="R43" s="474"/>
      <c r="S43" s="474"/>
      <c r="T43" s="478"/>
      <c r="U43" s="479"/>
      <c r="V43" s="478"/>
      <c r="W43" s="480"/>
      <c r="X43" s="481"/>
      <c r="Y43" s="512"/>
      <c r="Z43" s="479"/>
      <c r="AA43" s="479"/>
      <c r="AB43" s="478"/>
      <c r="AC43" s="513"/>
      <c r="AD43" s="479"/>
      <c r="AE43" s="479"/>
    </row>
    <row r="44" spans="2:31" ht="13.5" customHeight="1">
      <c r="B44" s="142" t="s">
        <v>176</v>
      </c>
      <c r="C44" s="278" t="s">
        <v>41</v>
      </c>
      <c r="D44" s="505" t="b">
        <f t="shared" si="18"/>
        <v>1</v>
      </c>
      <c r="E44" s="506">
        <v>80</v>
      </c>
      <c r="F44" s="514" t="s">
        <v>270</v>
      </c>
      <c r="G44" s="524">
        <f aca="true" t="shared" si="20" ref="G44:G58">T44/$T44*100</f>
        <v>100</v>
      </c>
      <c r="H44" s="515">
        <f aca="true" t="shared" si="21" ref="H44:H58">U44/$T44*100</f>
        <v>28.89485801995395</v>
      </c>
      <c r="I44" s="413">
        <f aca="true" t="shared" si="22" ref="I44:I58">V44/$T44*100</f>
        <v>30.609963629083385</v>
      </c>
      <c r="J44" s="414">
        <f aca="true" t="shared" si="23" ref="J44:J58">W44/$T44*100</f>
        <v>4.661483532984083</v>
      </c>
      <c r="K44" s="517">
        <f aca="true" t="shared" si="24" ref="K44:K58">X44/$T44*100</f>
        <v>25.948480096099303</v>
      </c>
      <c r="L44" s="416" t="s">
        <v>88</v>
      </c>
      <c r="M44" s="417">
        <f aca="true" t="shared" si="25" ref="M44:M58">Z44/$T44*100</f>
        <v>21.662384463946076</v>
      </c>
      <c r="N44" s="417">
        <f aca="true" t="shared" si="26" ref="N44:N58">AA44/$T44*100</f>
        <v>17.161066435316492</v>
      </c>
      <c r="O44" s="419">
        <f aca="true" t="shared" si="27" ref="O44:O58">AB44/T44*100</f>
        <v>80.01267976909473</v>
      </c>
      <c r="P44" s="418">
        <f aca="true" t="shared" si="28" ref="P44:P58">AB44/$AB44*100</f>
        <v>100</v>
      </c>
      <c r="Q44" s="420" t="s">
        <v>88</v>
      </c>
      <c r="R44" s="417">
        <f aca="true" t="shared" si="29" ref="R44:R58">AD44/$AB44*100</f>
        <v>19.114641978397763</v>
      </c>
      <c r="S44" s="417">
        <f aca="true" t="shared" si="30" ref="S44:S58">AE44/$AB44*100</f>
        <v>4.4267901080111765</v>
      </c>
      <c r="T44" s="421">
        <v>59938</v>
      </c>
      <c r="U44" s="422">
        <v>17319</v>
      </c>
      <c r="V44" s="421">
        <f aca="true" t="shared" si="31" ref="V44:V58">SUM(W44:Y44)</f>
        <v>18347</v>
      </c>
      <c r="W44" s="423">
        <v>2794</v>
      </c>
      <c r="X44" s="424">
        <v>15553</v>
      </c>
      <c r="Y44" s="425" t="s">
        <v>88</v>
      </c>
      <c r="Z44" s="422">
        <v>12984</v>
      </c>
      <c r="AA44" s="422">
        <v>10286</v>
      </c>
      <c r="AB44" s="421">
        <v>47958</v>
      </c>
      <c r="AC44" s="426" t="s">
        <v>88</v>
      </c>
      <c r="AD44" s="422">
        <v>9167</v>
      </c>
      <c r="AE44" s="422">
        <v>2123</v>
      </c>
    </row>
    <row r="45" spans="1:31" ht="13.5" customHeight="1">
      <c r="A45" s="284" t="s">
        <v>178</v>
      </c>
      <c r="B45" s="106" t="s">
        <v>176</v>
      </c>
      <c r="C45" s="201" t="s">
        <v>42</v>
      </c>
      <c r="D45" s="217" t="b">
        <f t="shared" si="18"/>
        <v>1</v>
      </c>
      <c r="E45" s="393">
        <v>29</v>
      </c>
      <c r="F45" s="410" t="s">
        <v>271</v>
      </c>
      <c r="G45" s="411">
        <f t="shared" si="20"/>
        <v>100</v>
      </c>
      <c r="H45" s="411">
        <f t="shared" si="21"/>
        <v>34.490605980418096</v>
      </c>
      <c r="I45" s="427">
        <f t="shared" si="22"/>
        <v>38.831701508335534</v>
      </c>
      <c r="J45" s="428">
        <f t="shared" si="23"/>
        <v>5.845461762370998</v>
      </c>
      <c r="K45" s="517">
        <f t="shared" si="24"/>
        <v>32.98623974596454</v>
      </c>
      <c r="L45" s="416" t="s">
        <v>88</v>
      </c>
      <c r="M45" s="418">
        <f t="shared" si="25"/>
        <v>8.795316221222546</v>
      </c>
      <c r="N45" s="417">
        <f t="shared" si="26"/>
        <v>16.213283937549615</v>
      </c>
      <c r="O45" s="419">
        <f t="shared" si="27"/>
        <v>91.00224927229425</v>
      </c>
      <c r="P45" s="418">
        <f t="shared" si="28"/>
        <v>100</v>
      </c>
      <c r="Q45" s="420" t="s">
        <v>88</v>
      </c>
      <c r="R45" s="418">
        <f t="shared" si="29"/>
        <v>7.809739820731468</v>
      </c>
      <c r="S45" s="417">
        <f t="shared" si="30"/>
        <v>9.784165339963216</v>
      </c>
      <c r="T45" s="421">
        <v>151160</v>
      </c>
      <c r="U45" s="422">
        <v>52136</v>
      </c>
      <c r="V45" s="421">
        <f t="shared" si="31"/>
        <v>58698</v>
      </c>
      <c r="W45" s="423">
        <v>8836</v>
      </c>
      <c r="X45" s="424">
        <v>49862</v>
      </c>
      <c r="Y45" s="425" t="s">
        <v>88</v>
      </c>
      <c r="Z45" s="422">
        <v>13295</v>
      </c>
      <c r="AA45" s="422">
        <v>24508</v>
      </c>
      <c r="AB45" s="421">
        <v>137559</v>
      </c>
      <c r="AC45" s="426" t="s">
        <v>88</v>
      </c>
      <c r="AD45" s="422">
        <v>10743</v>
      </c>
      <c r="AE45" s="422">
        <v>13459</v>
      </c>
    </row>
    <row r="46" spans="1:31" ht="13.5" customHeight="1">
      <c r="A46" s="284" t="s">
        <v>179</v>
      </c>
      <c r="B46" s="106" t="s">
        <v>176</v>
      </c>
      <c r="C46" s="201" t="s">
        <v>43</v>
      </c>
      <c r="D46" s="217" t="b">
        <f t="shared" si="18"/>
        <v>1</v>
      </c>
      <c r="E46" s="393">
        <v>30</v>
      </c>
      <c r="F46" s="410" t="s">
        <v>272</v>
      </c>
      <c r="G46" s="411">
        <f t="shared" si="20"/>
        <v>100</v>
      </c>
      <c r="H46" s="411">
        <f t="shared" si="21"/>
        <v>32.59032735287985</v>
      </c>
      <c r="I46" s="427">
        <f t="shared" si="22"/>
        <v>43.405780553431896</v>
      </c>
      <c r="J46" s="414">
        <f t="shared" si="23"/>
        <v>4.104570231440571</v>
      </c>
      <c r="K46" s="517">
        <f t="shared" si="24"/>
        <v>39.30121032199132</v>
      </c>
      <c r="L46" s="416" t="s">
        <v>88</v>
      </c>
      <c r="M46" s="417">
        <f t="shared" si="25"/>
        <v>16.10254475411301</v>
      </c>
      <c r="N46" s="418">
        <f t="shared" si="26"/>
        <v>4.335911514441455</v>
      </c>
      <c r="O46" s="417">
        <f t="shared" si="27"/>
        <v>141.18470566041483</v>
      </c>
      <c r="P46" s="418">
        <f t="shared" si="28"/>
        <v>100</v>
      </c>
      <c r="Q46" s="420" t="s">
        <v>88</v>
      </c>
      <c r="R46" s="417">
        <f t="shared" si="29"/>
        <v>37.18784503189237</v>
      </c>
      <c r="S46" s="417">
        <f t="shared" si="30"/>
        <v>6.459348650112168</v>
      </c>
      <c r="T46" s="421">
        <v>100717</v>
      </c>
      <c r="U46" s="422">
        <v>32824</v>
      </c>
      <c r="V46" s="421">
        <f t="shared" si="31"/>
        <v>43717</v>
      </c>
      <c r="W46" s="423">
        <v>4134</v>
      </c>
      <c r="X46" s="424">
        <v>39583</v>
      </c>
      <c r="Y46" s="425" t="s">
        <v>88</v>
      </c>
      <c r="Z46" s="422">
        <v>16218</v>
      </c>
      <c r="AA46" s="422">
        <v>4367</v>
      </c>
      <c r="AB46" s="421">
        <v>142197</v>
      </c>
      <c r="AC46" s="426" t="s">
        <v>88</v>
      </c>
      <c r="AD46" s="422">
        <v>52880</v>
      </c>
      <c r="AE46" s="422">
        <v>9185</v>
      </c>
    </row>
    <row r="47" spans="1:31" ht="13.5" customHeight="1">
      <c r="A47" s="160" t="s">
        <v>180</v>
      </c>
      <c r="B47" s="106" t="s">
        <v>176</v>
      </c>
      <c r="C47" s="107" t="s">
        <v>181</v>
      </c>
      <c r="D47" s="217" t="b">
        <f t="shared" si="18"/>
        <v>1</v>
      </c>
      <c r="E47" s="393">
        <v>31</v>
      </c>
      <c r="F47" s="410" t="s">
        <v>181</v>
      </c>
      <c r="G47" s="411">
        <f t="shared" si="20"/>
        <v>100</v>
      </c>
      <c r="H47" s="411">
        <f t="shared" si="21"/>
        <v>35.084910620399576</v>
      </c>
      <c r="I47" s="413">
        <f t="shared" si="22"/>
        <v>31.55967402733964</v>
      </c>
      <c r="J47" s="414">
        <f t="shared" si="23"/>
        <v>3.845688748685594</v>
      </c>
      <c r="K47" s="517">
        <f t="shared" si="24"/>
        <v>27.713985278654047</v>
      </c>
      <c r="L47" s="416" t="s">
        <v>88</v>
      </c>
      <c r="M47" s="418">
        <f t="shared" si="25"/>
        <v>9.997371188222923</v>
      </c>
      <c r="N47" s="417">
        <f t="shared" si="26"/>
        <v>19.885383806519453</v>
      </c>
      <c r="O47" s="419">
        <f t="shared" si="27"/>
        <v>89.98080967402734</v>
      </c>
      <c r="P47" s="418">
        <f t="shared" si="28"/>
        <v>100</v>
      </c>
      <c r="Q47" s="420" t="s">
        <v>88</v>
      </c>
      <c r="R47" s="418">
        <f t="shared" si="29"/>
        <v>15.326611878336017</v>
      </c>
      <c r="S47" s="417">
        <f t="shared" si="30"/>
        <v>6.748722563229103</v>
      </c>
      <c r="T47" s="421">
        <v>380400</v>
      </c>
      <c r="U47" s="422">
        <v>133463</v>
      </c>
      <c r="V47" s="421">
        <f t="shared" si="31"/>
        <v>120053</v>
      </c>
      <c r="W47" s="423">
        <v>14629</v>
      </c>
      <c r="X47" s="424">
        <v>105424</v>
      </c>
      <c r="Y47" s="425" t="s">
        <v>88</v>
      </c>
      <c r="Z47" s="422">
        <v>38030</v>
      </c>
      <c r="AA47" s="422">
        <v>75644</v>
      </c>
      <c r="AB47" s="421">
        <v>342287</v>
      </c>
      <c r="AC47" s="426" t="s">
        <v>88</v>
      </c>
      <c r="AD47" s="422">
        <v>52461</v>
      </c>
      <c r="AE47" s="422">
        <v>23100</v>
      </c>
    </row>
    <row r="48" spans="1:31" ht="13.5" customHeight="1">
      <c r="A48" s="160" t="s">
        <v>182</v>
      </c>
      <c r="B48" s="161" t="s">
        <v>176</v>
      </c>
      <c r="C48" s="162" t="s">
        <v>183</v>
      </c>
      <c r="D48" s="217" t="b">
        <f t="shared" si="18"/>
        <v>0</v>
      </c>
      <c r="E48" s="393">
        <v>32</v>
      </c>
      <c r="F48" s="410"/>
      <c r="G48" s="411">
        <f t="shared" si="20"/>
        <v>100</v>
      </c>
      <c r="H48" s="412">
        <f t="shared" si="21"/>
        <v>37.51114978788209</v>
      </c>
      <c r="I48" s="427">
        <f t="shared" si="22"/>
        <v>36.90416621342326</v>
      </c>
      <c r="J48" s="428">
        <f t="shared" si="23"/>
        <v>10.405743500489503</v>
      </c>
      <c r="K48" s="517">
        <f t="shared" si="24"/>
        <v>26.498422712933756</v>
      </c>
      <c r="L48" s="416" t="s">
        <v>88</v>
      </c>
      <c r="M48" s="417">
        <f t="shared" si="25"/>
        <v>18.54672033068639</v>
      </c>
      <c r="N48" s="418">
        <f t="shared" si="26"/>
        <v>6.968345480256717</v>
      </c>
      <c r="O48" s="419">
        <f t="shared" si="27"/>
        <v>90.20124007396933</v>
      </c>
      <c r="P48" s="418">
        <f t="shared" si="28"/>
        <v>100</v>
      </c>
      <c r="Q48" s="420" t="s">
        <v>88</v>
      </c>
      <c r="R48" s="418">
        <f t="shared" si="29"/>
        <v>11.975109138708666</v>
      </c>
      <c r="S48" s="417">
        <f t="shared" si="30"/>
        <v>5.448493765225152</v>
      </c>
      <c r="T48" s="421">
        <v>45965</v>
      </c>
      <c r="U48" s="422">
        <v>17242</v>
      </c>
      <c r="V48" s="421">
        <f t="shared" si="31"/>
        <v>16963</v>
      </c>
      <c r="W48" s="423">
        <v>4783</v>
      </c>
      <c r="X48" s="424">
        <v>12180</v>
      </c>
      <c r="Y48" s="425" t="s">
        <v>88</v>
      </c>
      <c r="Z48" s="422">
        <v>8525</v>
      </c>
      <c r="AA48" s="422">
        <v>3203</v>
      </c>
      <c r="AB48" s="421">
        <v>41461</v>
      </c>
      <c r="AC48" s="426" t="s">
        <v>88</v>
      </c>
      <c r="AD48" s="422">
        <v>4965</v>
      </c>
      <c r="AE48" s="422">
        <v>2259</v>
      </c>
    </row>
    <row r="49" spans="1:31" ht="13.5" customHeight="1">
      <c r="A49" s="284" t="s">
        <v>184</v>
      </c>
      <c r="B49" s="161" t="s">
        <v>176</v>
      </c>
      <c r="C49" s="162" t="s">
        <v>185</v>
      </c>
      <c r="D49" s="217" t="b">
        <f t="shared" si="18"/>
        <v>0</v>
      </c>
      <c r="E49" s="393">
        <v>35</v>
      </c>
      <c r="F49" s="429"/>
      <c r="G49" s="411">
        <f t="shared" si="20"/>
        <v>100</v>
      </c>
      <c r="H49" s="412">
        <f t="shared" si="21"/>
        <v>35.86645882047285</v>
      </c>
      <c r="I49" s="413">
        <f t="shared" si="22"/>
        <v>27.318784099766173</v>
      </c>
      <c r="J49" s="428">
        <f t="shared" si="23"/>
        <v>9.677838399584306</v>
      </c>
      <c r="K49" s="415">
        <f t="shared" si="24"/>
        <v>17.640945700181867</v>
      </c>
      <c r="L49" s="416" t="s">
        <v>88</v>
      </c>
      <c r="M49" s="417">
        <f t="shared" si="25"/>
        <v>32.64484281631593</v>
      </c>
      <c r="N49" s="418">
        <f t="shared" si="26"/>
        <v>4.0010392309690825</v>
      </c>
      <c r="O49" s="419">
        <f t="shared" si="27"/>
        <v>81.72252533125487</v>
      </c>
      <c r="P49" s="418">
        <f t="shared" si="28"/>
        <v>100</v>
      </c>
      <c r="Q49" s="420" t="s">
        <v>88</v>
      </c>
      <c r="R49" s="417">
        <f t="shared" si="29"/>
        <v>19.15434748052774</v>
      </c>
      <c r="S49" s="418">
        <f t="shared" si="30"/>
        <v>3.322206326498172</v>
      </c>
      <c r="T49" s="421">
        <v>7698</v>
      </c>
      <c r="U49" s="422">
        <v>2761</v>
      </c>
      <c r="V49" s="421">
        <f t="shared" si="31"/>
        <v>2103</v>
      </c>
      <c r="W49" s="423">
        <v>745</v>
      </c>
      <c r="X49" s="424">
        <v>1358</v>
      </c>
      <c r="Y49" s="425" t="s">
        <v>88</v>
      </c>
      <c r="Z49" s="422">
        <v>2513</v>
      </c>
      <c r="AA49" s="422">
        <v>308</v>
      </c>
      <c r="AB49" s="421">
        <v>6291</v>
      </c>
      <c r="AC49" s="426" t="s">
        <v>88</v>
      </c>
      <c r="AD49" s="422">
        <v>1205</v>
      </c>
      <c r="AE49" s="422">
        <v>209</v>
      </c>
    </row>
    <row r="50" spans="1:31" ht="13.5" customHeight="1">
      <c r="A50" s="160" t="s">
        <v>182</v>
      </c>
      <c r="B50" s="285" t="s">
        <v>176</v>
      </c>
      <c r="C50" s="271" t="s">
        <v>186</v>
      </c>
      <c r="D50" s="217" t="b">
        <f t="shared" si="18"/>
        <v>0</v>
      </c>
      <c r="E50" s="393">
        <v>36</v>
      </c>
      <c r="F50" s="429"/>
      <c r="G50" s="431">
        <f t="shared" si="20"/>
        <v>100</v>
      </c>
      <c r="H50" s="431">
        <f t="shared" si="21"/>
        <v>34.793097049545366</v>
      </c>
      <c r="I50" s="427">
        <f t="shared" si="22"/>
        <v>35.53534978660234</v>
      </c>
      <c r="J50" s="428">
        <f t="shared" si="23"/>
        <v>17.47077379847838</v>
      </c>
      <c r="K50" s="434">
        <f t="shared" si="24"/>
        <v>18.064575988123956</v>
      </c>
      <c r="L50" s="435" t="s">
        <v>88</v>
      </c>
      <c r="M50" s="417">
        <f t="shared" si="25"/>
        <v>25.737613657450364</v>
      </c>
      <c r="N50" s="458">
        <f t="shared" si="26"/>
        <v>3.3030246799035075</v>
      </c>
      <c r="O50" s="449">
        <f t="shared" si="27"/>
        <v>86.26832436444609</v>
      </c>
      <c r="P50" s="437">
        <f t="shared" si="28"/>
        <v>100</v>
      </c>
      <c r="Q50" s="438" t="s">
        <v>88</v>
      </c>
      <c r="R50" s="457">
        <f t="shared" si="29"/>
        <v>16.831576683157667</v>
      </c>
      <c r="S50" s="458">
        <f t="shared" si="30"/>
        <v>0.9141750914175092</v>
      </c>
      <c r="T50" s="439">
        <v>10778</v>
      </c>
      <c r="U50" s="440">
        <v>3750</v>
      </c>
      <c r="V50" s="421">
        <f t="shared" si="31"/>
        <v>3830</v>
      </c>
      <c r="W50" s="441">
        <v>1883</v>
      </c>
      <c r="X50" s="442">
        <v>1947</v>
      </c>
      <c r="Y50" s="443" t="s">
        <v>88</v>
      </c>
      <c r="Z50" s="440">
        <v>2774</v>
      </c>
      <c r="AA50" s="440">
        <v>356</v>
      </c>
      <c r="AB50" s="439">
        <v>9298</v>
      </c>
      <c r="AC50" s="444" t="s">
        <v>88</v>
      </c>
      <c r="AD50" s="440">
        <v>1565</v>
      </c>
      <c r="AE50" s="462">
        <v>85</v>
      </c>
    </row>
    <row r="51" spans="2:31" ht="13.5" customHeight="1">
      <c r="B51" s="286" t="s">
        <v>187</v>
      </c>
      <c r="C51" s="287" t="s">
        <v>48</v>
      </c>
      <c r="D51" s="217" t="b">
        <f t="shared" si="18"/>
        <v>1</v>
      </c>
      <c r="E51" s="393">
        <v>37</v>
      </c>
      <c r="F51" s="410" t="s">
        <v>273</v>
      </c>
      <c r="G51" s="525">
        <f t="shared" si="20"/>
        <v>100</v>
      </c>
      <c r="H51" s="525">
        <f t="shared" si="21"/>
        <v>29.10922827358448</v>
      </c>
      <c r="I51" s="526">
        <f t="shared" si="22"/>
        <v>27.168440713237814</v>
      </c>
      <c r="J51" s="527">
        <f t="shared" si="23"/>
        <v>2.4300237185825724</v>
      </c>
      <c r="K51" s="528">
        <f t="shared" si="24"/>
        <v>24.73841699465524</v>
      </c>
      <c r="L51" s="529" t="s">
        <v>88</v>
      </c>
      <c r="M51" s="530">
        <f t="shared" si="25"/>
        <v>5.741577318055206</v>
      </c>
      <c r="N51" s="531">
        <f t="shared" si="26"/>
        <v>31.954811899360823</v>
      </c>
      <c r="O51" s="532">
        <f t="shared" si="27"/>
        <v>97.30500029082731</v>
      </c>
      <c r="P51" s="530">
        <f t="shared" si="28"/>
        <v>100</v>
      </c>
      <c r="Q51" s="533" t="s">
        <v>88</v>
      </c>
      <c r="R51" s="534">
        <f t="shared" si="29"/>
        <v>21.500255710310107</v>
      </c>
      <c r="S51" s="531">
        <f t="shared" si="30"/>
        <v>14.470546821554054</v>
      </c>
      <c r="T51" s="535">
        <v>154731</v>
      </c>
      <c r="U51" s="536">
        <v>45041</v>
      </c>
      <c r="V51" s="535">
        <f t="shared" si="31"/>
        <v>42038</v>
      </c>
      <c r="W51" s="537">
        <v>3760</v>
      </c>
      <c r="X51" s="538">
        <v>38278</v>
      </c>
      <c r="Y51" s="539" t="s">
        <v>88</v>
      </c>
      <c r="Z51" s="536">
        <v>8884</v>
      </c>
      <c r="AA51" s="422">
        <v>49444</v>
      </c>
      <c r="AB51" s="535">
        <v>150561</v>
      </c>
      <c r="AC51" s="540" t="s">
        <v>88</v>
      </c>
      <c r="AD51" s="536">
        <v>32371</v>
      </c>
      <c r="AE51" s="541">
        <v>21787</v>
      </c>
    </row>
    <row r="52" spans="2:31" ht="13.5" customHeight="1">
      <c r="B52" s="179" t="s">
        <v>188</v>
      </c>
      <c r="C52" s="245" t="s">
        <v>49</v>
      </c>
      <c r="D52" s="217" t="b">
        <f t="shared" si="18"/>
        <v>1</v>
      </c>
      <c r="E52" s="393">
        <v>38</v>
      </c>
      <c r="F52" s="410" t="s">
        <v>274</v>
      </c>
      <c r="G52" s="468">
        <f t="shared" si="20"/>
        <v>100</v>
      </c>
      <c r="H52" s="412">
        <f t="shared" si="21"/>
        <v>37.37532421839842</v>
      </c>
      <c r="I52" s="427">
        <f t="shared" si="22"/>
        <v>38.574011798685945</v>
      </c>
      <c r="J52" s="428">
        <f t="shared" si="23"/>
        <v>5.762700769941988</v>
      </c>
      <c r="K52" s="509">
        <f t="shared" si="24"/>
        <v>32.81131102874396</v>
      </c>
      <c r="L52" s="510" t="s">
        <v>88</v>
      </c>
      <c r="M52" s="417">
        <f t="shared" si="25"/>
        <v>19.356554325502998</v>
      </c>
      <c r="N52" s="474">
        <f t="shared" si="26"/>
        <v>2.922670332277834</v>
      </c>
      <c r="O52" s="475">
        <f t="shared" si="27"/>
        <v>97.37188770792933</v>
      </c>
      <c r="P52" s="474">
        <f t="shared" si="28"/>
        <v>100</v>
      </c>
      <c r="Q52" s="511" t="s">
        <v>88</v>
      </c>
      <c r="R52" s="477">
        <f t="shared" si="29"/>
        <v>19.47313138103441</v>
      </c>
      <c r="S52" s="474">
        <f t="shared" si="30"/>
        <v>0.7083735977479938</v>
      </c>
      <c r="T52" s="478">
        <v>122217</v>
      </c>
      <c r="U52" s="479">
        <v>45679</v>
      </c>
      <c r="V52" s="421">
        <f t="shared" si="31"/>
        <v>47144</v>
      </c>
      <c r="W52" s="480">
        <v>7043</v>
      </c>
      <c r="X52" s="481">
        <v>40101</v>
      </c>
      <c r="Y52" s="512" t="s">
        <v>88</v>
      </c>
      <c r="Z52" s="479">
        <v>23657</v>
      </c>
      <c r="AA52" s="479">
        <v>3572</v>
      </c>
      <c r="AB52" s="478">
        <v>119005</v>
      </c>
      <c r="AC52" s="513" t="s">
        <v>88</v>
      </c>
      <c r="AD52" s="479">
        <v>23174</v>
      </c>
      <c r="AE52" s="479">
        <v>843</v>
      </c>
    </row>
    <row r="53" spans="2:31" ht="13.5" customHeight="1">
      <c r="B53" s="106" t="s">
        <v>188</v>
      </c>
      <c r="C53" s="201" t="s">
        <v>50</v>
      </c>
      <c r="D53" s="217" t="b">
        <f t="shared" si="18"/>
        <v>1</v>
      </c>
      <c r="E53" s="393">
        <v>39</v>
      </c>
      <c r="F53" s="410" t="s">
        <v>275</v>
      </c>
      <c r="G53" s="411">
        <f t="shared" si="20"/>
        <v>100</v>
      </c>
      <c r="H53" s="412">
        <f t="shared" si="21"/>
        <v>35.68031413435337</v>
      </c>
      <c r="I53" s="427">
        <f t="shared" si="22"/>
        <v>33.31922888140413</v>
      </c>
      <c r="J53" s="428">
        <f t="shared" si="23"/>
        <v>5.678452346698712</v>
      </c>
      <c r="K53" s="517">
        <f t="shared" si="24"/>
        <v>27.640776534705413</v>
      </c>
      <c r="L53" s="416" t="s">
        <v>88</v>
      </c>
      <c r="M53" s="417">
        <f t="shared" si="25"/>
        <v>26.22412538293587</v>
      </c>
      <c r="N53" s="418">
        <f t="shared" si="26"/>
        <v>3.8471303082104837</v>
      </c>
      <c r="O53" s="419">
        <f t="shared" si="27"/>
        <v>92.99967841849602</v>
      </c>
      <c r="P53" s="418">
        <f t="shared" si="28"/>
        <v>100</v>
      </c>
      <c r="Q53" s="420" t="s">
        <v>88</v>
      </c>
      <c r="R53" s="417">
        <f t="shared" si="29"/>
        <v>23.7265000818971</v>
      </c>
      <c r="S53" s="418">
        <f t="shared" si="30"/>
        <v>1.0810417311227183</v>
      </c>
      <c r="T53" s="421">
        <v>59083</v>
      </c>
      <c r="U53" s="422">
        <v>21081</v>
      </c>
      <c r="V53" s="421">
        <f t="shared" si="31"/>
        <v>19686</v>
      </c>
      <c r="W53" s="423">
        <v>3355</v>
      </c>
      <c r="X53" s="424">
        <v>16331</v>
      </c>
      <c r="Y53" s="425" t="s">
        <v>88</v>
      </c>
      <c r="Z53" s="422">
        <v>15494</v>
      </c>
      <c r="AA53" s="422">
        <v>2273</v>
      </c>
      <c r="AB53" s="421">
        <v>54947</v>
      </c>
      <c r="AC53" s="426" t="s">
        <v>88</v>
      </c>
      <c r="AD53" s="422">
        <v>13037</v>
      </c>
      <c r="AE53" s="422">
        <v>594</v>
      </c>
    </row>
    <row r="54" spans="2:31" ht="13.5" customHeight="1">
      <c r="B54" s="85" t="s">
        <v>188</v>
      </c>
      <c r="C54" s="201" t="s">
        <v>51</v>
      </c>
      <c r="D54" s="217" t="b">
        <f t="shared" si="18"/>
        <v>1</v>
      </c>
      <c r="E54" s="393">
        <v>40</v>
      </c>
      <c r="F54" s="410" t="s">
        <v>276</v>
      </c>
      <c r="G54" s="411">
        <f t="shared" si="20"/>
        <v>100</v>
      </c>
      <c r="H54" s="411">
        <f t="shared" si="21"/>
        <v>35.08564192089749</v>
      </c>
      <c r="I54" s="427">
        <f t="shared" si="22"/>
        <v>41.70518287447771</v>
      </c>
      <c r="J54" s="414">
        <f t="shared" si="23"/>
        <v>3.9028962280350292</v>
      </c>
      <c r="K54" s="517">
        <f t="shared" si="24"/>
        <v>37.80228664644268</v>
      </c>
      <c r="L54" s="416" t="s">
        <v>88</v>
      </c>
      <c r="M54" s="417">
        <f t="shared" si="25"/>
        <v>15.105388930227234</v>
      </c>
      <c r="N54" s="418">
        <f t="shared" si="26"/>
        <v>4.733200732642665</v>
      </c>
      <c r="O54" s="419">
        <f t="shared" si="27"/>
        <v>93.08926220594127</v>
      </c>
      <c r="P54" s="418">
        <f t="shared" si="28"/>
        <v>100</v>
      </c>
      <c r="Q54" s="420" t="s">
        <v>88</v>
      </c>
      <c r="R54" s="418">
        <f t="shared" si="29"/>
        <v>12.617113343427434</v>
      </c>
      <c r="S54" s="418">
        <f t="shared" si="30"/>
        <v>1.2704732186090124</v>
      </c>
      <c r="T54" s="421">
        <v>279536</v>
      </c>
      <c r="U54" s="422">
        <v>98077</v>
      </c>
      <c r="V54" s="421">
        <f t="shared" si="31"/>
        <v>116581</v>
      </c>
      <c r="W54" s="423">
        <v>10910</v>
      </c>
      <c r="X54" s="424">
        <v>105671</v>
      </c>
      <c r="Y54" s="425" t="s">
        <v>88</v>
      </c>
      <c r="Z54" s="422">
        <v>42225</v>
      </c>
      <c r="AA54" s="422">
        <v>13231</v>
      </c>
      <c r="AB54" s="421">
        <v>260218</v>
      </c>
      <c r="AC54" s="426" t="s">
        <v>88</v>
      </c>
      <c r="AD54" s="422">
        <v>32832</v>
      </c>
      <c r="AE54" s="422">
        <v>3306</v>
      </c>
    </row>
    <row r="55" spans="2:31" ht="13.5" customHeight="1">
      <c r="B55" s="106" t="s">
        <v>188</v>
      </c>
      <c r="C55" s="201" t="s">
        <v>52</v>
      </c>
      <c r="D55" s="217" t="b">
        <f t="shared" si="18"/>
        <v>1</v>
      </c>
      <c r="E55" s="393">
        <v>41</v>
      </c>
      <c r="F55" s="410" t="s">
        <v>277</v>
      </c>
      <c r="G55" s="411">
        <f t="shared" si="20"/>
        <v>100</v>
      </c>
      <c r="H55" s="412">
        <f t="shared" si="21"/>
        <v>36.861835451387364</v>
      </c>
      <c r="I55" s="427">
        <f t="shared" si="22"/>
        <v>40.11806868651335</v>
      </c>
      <c r="J55" s="414">
        <f t="shared" si="23"/>
        <v>4.770018908579218</v>
      </c>
      <c r="K55" s="517">
        <f t="shared" si="24"/>
        <v>35.34804977793413</v>
      </c>
      <c r="L55" s="416" t="s">
        <v>88</v>
      </c>
      <c r="M55" s="417">
        <f t="shared" si="25"/>
        <v>19.94305439514533</v>
      </c>
      <c r="N55" s="418">
        <f t="shared" si="26"/>
        <v>1.95571874587749</v>
      </c>
      <c r="O55" s="419">
        <f t="shared" si="27"/>
        <v>96.42715799657007</v>
      </c>
      <c r="P55" s="418">
        <f t="shared" si="28"/>
        <v>100</v>
      </c>
      <c r="Q55" s="420" t="s">
        <v>88</v>
      </c>
      <c r="R55" s="417">
        <f t="shared" si="29"/>
        <v>18.580842282873885</v>
      </c>
      <c r="S55" s="418">
        <f t="shared" si="30"/>
        <v>0.4241056159792051</v>
      </c>
      <c r="T55" s="421">
        <v>90964</v>
      </c>
      <c r="U55" s="422">
        <v>33531</v>
      </c>
      <c r="V55" s="421">
        <f t="shared" si="31"/>
        <v>36493</v>
      </c>
      <c r="W55" s="423">
        <v>4339</v>
      </c>
      <c r="X55" s="424">
        <v>32154</v>
      </c>
      <c r="Y55" s="425" t="s">
        <v>88</v>
      </c>
      <c r="Z55" s="422">
        <v>18141</v>
      </c>
      <c r="AA55" s="422">
        <v>1779</v>
      </c>
      <c r="AB55" s="421">
        <v>87714</v>
      </c>
      <c r="AC55" s="426" t="s">
        <v>88</v>
      </c>
      <c r="AD55" s="422">
        <v>16298</v>
      </c>
      <c r="AE55" s="422">
        <v>372</v>
      </c>
    </row>
    <row r="56" spans="2:31" ht="13.5" customHeight="1">
      <c r="B56" s="142" t="s">
        <v>188</v>
      </c>
      <c r="C56" s="278" t="s">
        <v>190</v>
      </c>
      <c r="D56" s="217" t="b">
        <f t="shared" si="18"/>
        <v>1</v>
      </c>
      <c r="E56" s="393">
        <v>42</v>
      </c>
      <c r="F56" s="410" t="s">
        <v>190</v>
      </c>
      <c r="G56" s="431">
        <f t="shared" si="20"/>
        <v>100</v>
      </c>
      <c r="H56" s="522">
        <f t="shared" si="21"/>
        <v>37.27522826043619</v>
      </c>
      <c r="I56" s="453">
        <f t="shared" si="22"/>
        <v>37.07587416769667</v>
      </c>
      <c r="J56" s="454">
        <f t="shared" si="23"/>
        <v>10.063394601491169</v>
      </c>
      <c r="K56" s="542">
        <f t="shared" si="24"/>
        <v>27.012479566205492</v>
      </c>
      <c r="L56" s="435" t="s">
        <v>88</v>
      </c>
      <c r="M56" s="417">
        <f t="shared" si="25"/>
        <v>24.010206929548264</v>
      </c>
      <c r="N56" s="437">
        <f t="shared" si="26"/>
        <v>1.367569076193134</v>
      </c>
      <c r="O56" s="449">
        <f t="shared" si="27"/>
        <v>88.6547585821937</v>
      </c>
      <c r="P56" s="437">
        <f t="shared" si="28"/>
        <v>100</v>
      </c>
      <c r="Q56" s="438" t="s">
        <v>88</v>
      </c>
      <c r="R56" s="437">
        <f t="shared" si="29"/>
        <v>15.162690292550202</v>
      </c>
      <c r="S56" s="437">
        <f t="shared" si="30"/>
        <v>0.6656023026241821</v>
      </c>
      <c r="T56" s="439">
        <v>50162</v>
      </c>
      <c r="U56" s="440">
        <v>18698</v>
      </c>
      <c r="V56" s="461">
        <f t="shared" si="31"/>
        <v>18598</v>
      </c>
      <c r="W56" s="441">
        <v>5048</v>
      </c>
      <c r="X56" s="442">
        <v>13550</v>
      </c>
      <c r="Y56" s="443" t="s">
        <v>88</v>
      </c>
      <c r="Z56" s="440">
        <v>12044</v>
      </c>
      <c r="AA56" s="440">
        <v>686</v>
      </c>
      <c r="AB56" s="439">
        <v>44471</v>
      </c>
      <c r="AC56" s="444" t="s">
        <v>88</v>
      </c>
      <c r="AD56" s="440">
        <v>6743</v>
      </c>
      <c r="AE56" s="440">
        <v>296</v>
      </c>
    </row>
    <row r="57" spans="2:31" ht="13.5" customHeight="1">
      <c r="B57" s="179" t="s">
        <v>191</v>
      </c>
      <c r="C57" s="330" t="s">
        <v>54</v>
      </c>
      <c r="D57" s="217" t="b">
        <f t="shared" si="18"/>
        <v>1</v>
      </c>
      <c r="E57" s="393">
        <v>43</v>
      </c>
      <c r="F57" s="410" t="s">
        <v>278</v>
      </c>
      <c r="G57" s="395">
        <f t="shared" si="20"/>
        <v>100</v>
      </c>
      <c r="H57" s="469">
        <f t="shared" si="21"/>
        <v>40.74059413778772</v>
      </c>
      <c r="I57" s="470">
        <f t="shared" si="22"/>
        <v>48.76006887406733</v>
      </c>
      <c r="J57" s="508">
        <f t="shared" si="23"/>
        <v>9.858095671621113</v>
      </c>
      <c r="K57" s="398">
        <f t="shared" si="24"/>
        <v>38.901973202446214</v>
      </c>
      <c r="L57" s="399" t="s">
        <v>88</v>
      </c>
      <c r="M57" s="400">
        <f t="shared" si="25"/>
        <v>8.993211550260256</v>
      </c>
      <c r="N57" s="400">
        <f t="shared" si="26"/>
        <v>0.6254081975973242</v>
      </c>
      <c r="O57" s="401">
        <f t="shared" si="27"/>
        <v>105.83054604468897</v>
      </c>
      <c r="P57" s="400">
        <f t="shared" si="28"/>
        <v>100</v>
      </c>
      <c r="Q57" s="403" t="s">
        <v>88</v>
      </c>
      <c r="R57" s="400">
        <f t="shared" si="29"/>
        <v>14.291324593720194</v>
      </c>
      <c r="S57" s="400">
        <f t="shared" si="30"/>
        <v>0.30669683765638733</v>
      </c>
      <c r="T57" s="404">
        <v>50527</v>
      </c>
      <c r="U57" s="405">
        <v>20585</v>
      </c>
      <c r="V57" s="478">
        <f t="shared" si="31"/>
        <v>24637</v>
      </c>
      <c r="W57" s="406">
        <v>4981</v>
      </c>
      <c r="X57" s="407">
        <v>19656</v>
      </c>
      <c r="Y57" s="408" t="s">
        <v>88</v>
      </c>
      <c r="Z57" s="405">
        <v>4544</v>
      </c>
      <c r="AA57" s="405">
        <v>316</v>
      </c>
      <c r="AB57" s="404">
        <v>53473</v>
      </c>
      <c r="AC57" s="409" t="s">
        <v>88</v>
      </c>
      <c r="AD57" s="405">
        <v>7642</v>
      </c>
      <c r="AE57" s="405">
        <v>164</v>
      </c>
    </row>
    <row r="58" spans="1:31" ht="13.5" customHeight="1">
      <c r="A58" s="160" t="s">
        <v>192</v>
      </c>
      <c r="B58" s="106" t="s">
        <v>191</v>
      </c>
      <c r="C58" s="201" t="s">
        <v>55</v>
      </c>
      <c r="D58" s="217" t="b">
        <f t="shared" si="18"/>
        <v>1</v>
      </c>
      <c r="E58" s="393">
        <v>44</v>
      </c>
      <c r="F58" s="410" t="s">
        <v>279</v>
      </c>
      <c r="G58" s="411">
        <f t="shared" si="20"/>
        <v>100</v>
      </c>
      <c r="H58" s="412">
        <f t="shared" si="21"/>
        <v>37.1669505026644</v>
      </c>
      <c r="I58" s="427">
        <f t="shared" si="22"/>
        <v>52.631434378948526</v>
      </c>
      <c r="J58" s="428">
        <f t="shared" si="23"/>
        <v>12.236993902104048</v>
      </c>
      <c r="K58" s="517">
        <f t="shared" si="24"/>
        <v>40.39444047684448</v>
      </c>
      <c r="L58" s="416" t="s">
        <v>88</v>
      </c>
      <c r="M58" s="418">
        <f t="shared" si="25"/>
        <v>8.737570730099433</v>
      </c>
      <c r="N58" s="418">
        <f t="shared" si="26"/>
        <v>0.5246387958028896</v>
      </c>
      <c r="O58" s="417">
        <f t="shared" si="27"/>
        <v>102.55727077954184</v>
      </c>
      <c r="P58" s="418">
        <f t="shared" si="28"/>
        <v>100</v>
      </c>
      <c r="Q58" s="420" t="s">
        <v>88</v>
      </c>
      <c r="R58" s="418">
        <f t="shared" si="29"/>
        <v>11.1123014703913</v>
      </c>
      <c r="S58" s="418">
        <f t="shared" si="30"/>
        <v>0.41245949058574605</v>
      </c>
      <c r="T58" s="421">
        <v>36406</v>
      </c>
      <c r="U58" s="422">
        <v>13531</v>
      </c>
      <c r="V58" s="421">
        <f t="shared" si="31"/>
        <v>19161</v>
      </c>
      <c r="W58" s="423">
        <v>4455</v>
      </c>
      <c r="X58" s="424">
        <v>14706</v>
      </c>
      <c r="Y58" s="425" t="s">
        <v>88</v>
      </c>
      <c r="Z58" s="422">
        <v>3181</v>
      </c>
      <c r="AA58" s="422">
        <v>191</v>
      </c>
      <c r="AB58" s="421">
        <v>37337</v>
      </c>
      <c r="AC58" s="426" t="s">
        <v>88</v>
      </c>
      <c r="AD58" s="422">
        <v>4149</v>
      </c>
      <c r="AE58" s="422">
        <v>154</v>
      </c>
    </row>
    <row r="59" spans="1:31" ht="13.5" customHeight="1">
      <c r="A59" s="234">
        <v>38796</v>
      </c>
      <c r="B59" s="106" t="s">
        <v>191</v>
      </c>
      <c r="C59" s="107" t="s">
        <v>193</v>
      </c>
      <c r="D59" s="217" t="b">
        <f t="shared" si="18"/>
        <v>1</v>
      </c>
      <c r="E59" s="393">
        <v>45</v>
      </c>
      <c r="F59" s="518" t="s">
        <v>193</v>
      </c>
      <c r="G59" s="411"/>
      <c r="H59" s="411"/>
      <c r="I59" s="413"/>
      <c r="J59" s="414"/>
      <c r="K59" s="415"/>
      <c r="L59" s="416"/>
      <c r="M59" s="418"/>
      <c r="N59" s="418"/>
      <c r="O59" s="419"/>
      <c r="P59" s="418"/>
      <c r="Q59" s="420"/>
      <c r="R59" s="418"/>
      <c r="S59" s="418"/>
      <c r="T59" s="421"/>
      <c r="U59" s="422"/>
      <c r="V59" s="421"/>
      <c r="W59" s="423"/>
      <c r="X59" s="424"/>
      <c r="Y59" s="425"/>
      <c r="Z59" s="422"/>
      <c r="AA59" s="422"/>
      <c r="AB59" s="421"/>
      <c r="AC59" s="426"/>
      <c r="AD59" s="422"/>
      <c r="AE59" s="422"/>
    </row>
    <row r="60" spans="2:31" ht="13.5" customHeight="1">
      <c r="B60" s="106" t="s">
        <v>191</v>
      </c>
      <c r="C60" s="201" t="s">
        <v>56</v>
      </c>
      <c r="D60" s="217" t="b">
        <f t="shared" si="18"/>
        <v>1</v>
      </c>
      <c r="E60" s="393">
        <v>46</v>
      </c>
      <c r="F60" s="410" t="s">
        <v>280</v>
      </c>
      <c r="G60" s="411">
        <f aca="true" t="shared" si="32" ref="G60:G74">T60/$T60*100</f>
        <v>100</v>
      </c>
      <c r="H60" s="412">
        <f aca="true" t="shared" si="33" ref="H60:H74">U60/$T60*100</f>
        <v>37.35021173078656</v>
      </c>
      <c r="I60" s="427">
        <f aca="true" t="shared" si="34" ref="I60:I74">V60/$T60*100</f>
        <v>45.78790882061447</v>
      </c>
      <c r="J60" s="428">
        <f aca="true" t="shared" si="35" ref="J60:J74">W60/$T60*100</f>
        <v>10.784755383367871</v>
      </c>
      <c r="K60" s="517">
        <f aca="true" t="shared" si="36" ref="K60:K74">X60/$T60*100</f>
        <v>35.003153437246596</v>
      </c>
      <c r="L60" s="416" t="s">
        <v>88</v>
      </c>
      <c r="M60" s="417">
        <f aca="true" t="shared" si="37" ref="M60:M74">Z60/$T60*100</f>
        <v>16.123074150824397</v>
      </c>
      <c r="N60" s="418">
        <f aca="true" t="shared" si="38" ref="N60:N74">AA60/$T60*100</f>
        <v>0.5676187043877827</v>
      </c>
      <c r="O60" s="419">
        <f aca="true" t="shared" si="39" ref="O60:O74">AB60/T60*100</f>
        <v>94.17965582484908</v>
      </c>
      <c r="P60" s="418">
        <f aca="true" t="shared" si="40" ref="P60:P74">AB60/$AB60*100</f>
        <v>100</v>
      </c>
      <c r="Q60" s="420" t="s">
        <v>88</v>
      </c>
      <c r="R60" s="418">
        <f aca="true" t="shared" si="41" ref="R60:R74">AD60/$AB60*100</f>
        <v>10.537644695302784</v>
      </c>
      <c r="S60" s="418">
        <f aca="true" t="shared" si="42" ref="S60:S74">AE60/$AB60*100</f>
        <v>1.0044963168468382</v>
      </c>
      <c r="T60" s="421">
        <v>22198</v>
      </c>
      <c r="U60" s="422">
        <v>8291</v>
      </c>
      <c r="V60" s="421">
        <f aca="true" t="shared" si="43" ref="V60:V74">SUM(W60:Y60)</f>
        <v>10164</v>
      </c>
      <c r="W60" s="423">
        <v>2394</v>
      </c>
      <c r="X60" s="424">
        <v>7770</v>
      </c>
      <c r="Y60" s="425" t="s">
        <v>88</v>
      </c>
      <c r="Z60" s="422">
        <v>3579</v>
      </c>
      <c r="AA60" s="422">
        <v>126</v>
      </c>
      <c r="AB60" s="421">
        <v>20906</v>
      </c>
      <c r="AC60" s="426" t="s">
        <v>88</v>
      </c>
      <c r="AD60" s="422">
        <v>2203</v>
      </c>
      <c r="AE60" s="422">
        <v>210</v>
      </c>
    </row>
    <row r="61" spans="2:31" ht="13.5" customHeight="1">
      <c r="B61" s="106" t="s">
        <v>191</v>
      </c>
      <c r="C61" s="201" t="s">
        <v>194</v>
      </c>
      <c r="D61" s="217" t="b">
        <f t="shared" si="18"/>
        <v>1</v>
      </c>
      <c r="E61" s="393">
        <v>47</v>
      </c>
      <c r="F61" s="451" t="s">
        <v>194</v>
      </c>
      <c r="G61" s="431">
        <f t="shared" si="32"/>
        <v>100</v>
      </c>
      <c r="H61" s="412">
        <f t="shared" si="33"/>
        <v>39.09388136384867</v>
      </c>
      <c r="I61" s="448">
        <f t="shared" si="34"/>
        <v>27.125175151798224</v>
      </c>
      <c r="J61" s="428">
        <f t="shared" si="35"/>
        <v>7.543204110228865</v>
      </c>
      <c r="K61" s="434">
        <f t="shared" si="36"/>
        <v>19.58197104156936</v>
      </c>
      <c r="L61" s="416" t="s">
        <v>88</v>
      </c>
      <c r="M61" s="417">
        <f t="shared" si="37"/>
        <v>31.23540401681457</v>
      </c>
      <c r="N61" s="437">
        <f t="shared" si="38"/>
        <v>1.879962634283045</v>
      </c>
      <c r="O61" s="449">
        <f t="shared" si="39"/>
        <v>92.90051377860813</v>
      </c>
      <c r="P61" s="437">
        <f t="shared" si="40"/>
        <v>100</v>
      </c>
      <c r="Q61" s="420" t="s">
        <v>88</v>
      </c>
      <c r="R61" s="417">
        <f t="shared" si="41"/>
        <v>27.476118652589243</v>
      </c>
      <c r="S61" s="437">
        <f t="shared" si="42"/>
        <v>0.5279034690799397</v>
      </c>
      <c r="T61" s="439">
        <v>8564</v>
      </c>
      <c r="U61" s="440">
        <v>3348</v>
      </c>
      <c r="V61" s="439">
        <f t="shared" si="43"/>
        <v>2323</v>
      </c>
      <c r="W61" s="441">
        <v>646</v>
      </c>
      <c r="X61" s="442">
        <v>1677</v>
      </c>
      <c r="Y61" s="425" t="s">
        <v>88</v>
      </c>
      <c r="Z61" s="440">
        <v>2675</v>
      </c>
      <c r="AA61" s="440">
        <v>161</v>
      </c>
      <c r="AB61" s="439">
        <v>7956</v>
      </c>
      <c r="AC61" s="426" t="s">
        <v>88</v>
      </c>
      <c r="AD61" s="440">
        <v>2186</v>
      </c>
      <c r="AE61" s="440">
        <v>42</v>
      </c>
    </row>
    <row r="62" spans="2:31" ht="13.5" customHeight="1">
      <c r="B62" s="106" t="s">
        <v>191</v>
      </c>
      <c r="C62" s="201" t="s">
        <v>59</v>
      </c>
      <c r="D62" s="217" t="b">
        <f t="shared" si="18"/>
        <v>1</v>
      </c>
      <c r="E62" s="393">
        <v>48</v>
      </c>
      <c r="F62" s="543" t="s">
        <v>195</v>
      </c>
      <c r="G62" s="468">
        <f t="shared" si="32"/>
        <v>100</v>
      </c>
      <c r="H62" s="412">
        <f t="shared" si="33"/>
        <v>40.84592669793295</v>
      </c>
      <c r="I62" s="427">
        <f t="shared" si="34"/>
        <v>38.778877887788774</v>
      </c>
      <c r="J62" s="428">
        <f t="shared" si="35"/>
        <v>9.657807886051764</v>
      </c>
      <c r="K62" s="517">
        <f t="shared" si="36"/>
        <v>29.121070001737014</v>
      </c>
      <c r="L62" s="416" t="s">
        <v>88</v>
      </c>
      <c r="M62" s="417">
        <f t="shared" si="37"/>
        <v>19.50668751085635</v>
      </c>
      <c r="N62" s="474">
        <f t="shared" si="38"/>
        <v>0.8424526663192634</v>
      </c>
      <c r="O62" s="477">
        <f t="shared" si="39"/>
        <v>104.64651728330728</v>
      </c>
      <c r="P62" s="474">
        <f t="shared" si="40"/>
        <v>100</v>
      </c>
      <c r="Q62" s="420" t="s">
        <v>88</v>
      </c>
      <c r="R62" s="417">
        <f t="shared" si="41"/>
        <v>23.603618557556644</v>
      </c>
      <c r="S62" s="474">
        <f t="shared" si="42"/>
        <v>0.2821810938667109</v>
      </c>
      <c r="T62" s="478">
        <v>11514</v>
      </c>
      <c r="U62" s="479">
        <v>4703</v>
      </c>
      <c r="V62" s="421">
        <f t="shared" si="43"/>
        <v>4465</v>
      </c>
      <c r="W62" s="480">
        <v>1112</v>
      </c>
      <c r="X62" s="481">
        <v>3353</v>
      </c>
      <c r="Y62" s="425" t="s">
        <v>88</v>
      </c>
      <c r="Z62" s="479">
        <v>2246</v>
      </c>
      <c r="AA62" s="479">
        <v>97</v>
      </c>
      <c r="AB62" s="478">
        <v>12049</v>
      </c>
      <c r="AC62" s="426" t="s">
        <v>88</v>
      </c>
      <c r="AD62" s="479">
        <v>2844</v>
      </c>
      <c r="AE62" s="479">
        <v>34</v>
      </c>
    </row>
    <row r="63" spans="2:31" ht="13.5" customHeight="1">
      <c r="B63" s="106" t="s">
        <v>191</v>
      </c>
      <c r="C63" s="201" t="s">
        <v>281</v>
      </c>
      <c r="D63" s="108" t="b">
        <f t="shared" si="18"/>
        <v>1</v>
      </c>
      <c r="E63" s="445">
        <v>76</v>
      </c>
      <c r="F63" s="516" t="s">
        <v>281</v>
      </c>
      <c r="G63" s="411">
        <f t="shared" si="32"/>
        <v>100</v>
      </c>
      <c r="H63" s="412">
        <f t="shared" si="33"/>
        <v>39.39332247557003</v>
      </c>
      <c r="I63" s="413">
        <f t="shared" si="34"/>
        <v>26.92385993485342</v>
      </c>
      <c r="J63" s="428">
        <f t="shared" si="35"/>
        <v>8.957654723127035</v>
      </c>
      <c r="K63" s="415">
        <f t="shared" si="36"/>
        <v>17.966205211726386</v>
      </c>
      <c r="L63" s="416" t="s">
        <v>88</v>
      </c>
      <c r="M63" s="417">
        <f t="shared" si="37"/>
        <v>31.351791530944624</v>
      </c>
      <c r="N63" s="418">
        <f t="shared" si="38"/>
        <v>1.5472312703583062</v>
      </c>
      <c r="O63" s="419">
        <f t="shared" si="39"/>
        <v>93.28175895765473</v>
      </c>
      <c r="P63" s="418">
        <f t="shared" si="40"/>
        <v>100</v>
      </c>
      <c r="Q63" s="420" t="s">
        <v>88</v>
      </c>
      <c r="R63" s="417">
        <f t="shared" si="41"/>
        <v>27.695329550414666</v>
      </c>
      <c r="S63" s="418">
        <f t="shared" si="42"/>
        <v>0.37101702313400264</v>
      </c>
      <c r="T63" s="421">
        <v>9824</v>
      </c>
      <c r="U63" s="422">
        <v>3870</v>
      </c>
      <c r="V63" s="421">
        <f t="shared" si="43"/>
        <v>2645</v>
      </c>
      <c r="W63" s="423">
        <v>880</v>
      </c>
      <c r="X63" s="424">
        <v>1765</v>
      </c>
      <c r="Y63" s="425" t="s">
        <v>88</v>
      </c>
      <c r="Z63" s="422">
        <v>3080</v>
      </c>
      <c r="AA63" s="422">
        <v>152</v>
      </c>
      <c r="AB63" s="421">
        <v>9164</v>
      </c>
      <c r="AC63" s="426" t="s">
        <v>88</v>
      </c>
      <c r="AD63" s="422">
        <v>2538</v>
      </c>
      <c r="AE63" s="422">
        <v>34</v>
      </c>
    </row>
    <row r="64" spans="2:31" ht="13.5" customHeight="1">
      <c r="B64" s="106" t="s">
        <v>191</v>
      </c>
      <c r="C64" s="201" t="s">
        <v>196</v>
      </c>
      <c r="D64" s="217" t="b">
        <f t="shared" si="18"/>
        <v>1</v>
      </c>
      <c r="E64" s="393">
        <v>50</v>
      </c>
      <c r="F64" s="516" t="s">
        <v>196</v>
      </c>
      <c r="G64" s="411">
        <f t="shared" si="32"/>
        <v>100</v>
      </c>
      <c r="H64" s="412">
        <f t="shared" si="33"/>
        <v>48.14908083606145</v>
      </c>
      <c r="I64" s="413">
        <f t="shared" si="34"/>
        <v>27.54973558297658</v>
      </c>
      <c r="J64" s="428">
        <f t="shared" si="35"/>
        <v>9.65751699823722</v>
      </c>
      <c r="K64" s="415">
        <f t="shared" si="36"/>
        <v>17.89221858473936</v>
      </c>
      <c r="L64" s="416" t="s">
        <v>88</v>
      </c>
      <c r="M64" s="417">
        <f t="shared" si="37"/>
        <v>22.47544699068245</v>
      </c>
      <c r="N64" s="418">
        <f t="shared" si="38"/>
        <v>1.7124150088139007</v>
      </c>
      <c r="O64" s="419">
        <f t="shared" si="39"/>
        <v>86.22513220851171</v>
      </c>
      <c r="P64" s="418">
        <f t="shared" si="40"/>
        <v>100</v>
      </c>
      <c r="Q64" s="420" t="s">
        <v>88</v>
      </c>
      <c r="R64" s="418">
        <f t="shared" si="41"/>
        <v>11.857476635514018</v>
      </c>
      <c r="S64" s="418">
        <f t="shared" si="42"/>
        <v>0.21904205607476634</v>
      </c>
      <c r="T64" s="421">
        <v>7942</v>
      </c>
      <c r="U64" s="422">
        <v>3824</v>
      </c>
      <c r="V64" s="421">
        <f t="shared" si="43"/>
        <v>2188</v>
      </c>
      <c r="W64" s="423">
        <v>767</v>
      </c>
      <c r="X64" s="424">
        <v>1421</v>
      </c>
      <c r="Y64" s="425" t="s">
        <v>88</v>
      </c>
      <c r="Z64" s="422">
        <v>1785</v>
      </c>
      <c r="AA64" s="422">
        <v>136</v>
      </c>
      <c r="AB64" s="421">
        <v>6848</v>
      </c>
      <c r="AC64" s="426" t="s">
        <v>88</v>
      </c>
      <c r="AD64" s="422">
        <v>812</v>
      </c>
      <c r="AE64" s="422">
        <v>15</v>
      </c>
    </row>
    <row r="65" spans="2:31" ht="13.5" customHeight="1">
      <c r="B65" s="106" t="s">
        <v>191</v>
      </c>
      <c r="C65" s="201" t="s">
        <v>197</v>
      </c>
      <c r="D65" s="217" t="b">
        <f t="shared" si="18"/>
        <v>1</v>
      </c>
      <c r="E65" s="393">
        <v>54</v>
      </c>
      <c r="F65" s="516" t="s">
        <v>197</v>
      </c>
      <c r="G65" s="411">
        <f t="shared" si="32"/>
        <v>100</v>
      </c>
      <c r="H65" s="412">
        <f t="shared" si="33"/>
        <v>37.84004908979342</v>
      </c>
      <c r="I65" s="427">
        <f t="shared" si="34"/>
        <v>39.03661280425445</v>
      </c>
      <c r="J65" s="428">
        <f t="shared" si="35"/>
        <v>15.637144610349765</v>
      </c>
      <c r="K65" s="415">
        <f t="shared" si="36"/>
        <v>23.399468193904685</v>
      </c>
      <c r="L65" s="416" t="s">
        <v>88</v>
      </c>
      <c r="M65" s="417">
        <f t="shared" si="37"/>
        <v>21.78359582736756</v>
      </c>
      <c r="N65" s="418">
        <f t="shared" si="38"/>
        <v>1.0533851503374925</v>
      </c>
      <c r="O65" s="419">
        <f t="shared" si="39"/>
        <v>86.18326856207813</v>
      </c>
      <c r="P65" s="418">
        <f t="shared" si="40"/>
        <v>100</v>
      </c>
      <c r="Q65" s="420" t="s">
        <v>88</v>
      </c>
      <c r="R65" s="418">
        <f t="shared" si="41"/>
        <v>10.205292512163284</v>
      </c>
      <c r="S65" s="418">
        <f t="shared" si="42"/>
        <v>0.2610656224041771</v>
      </c>
      <c r="T65" s="421">
        <v>9778</v>
      </c>
      <c r="U65" s="422">
        <v>3700</v>
      </c>
      <c r="V65" s="421">
        <f t="shared" si="43"/>
        <v>3817</v>
      </c>
      <c r="W65" s="423">
        <v>1529</v>
      </c>
      <c r="X65" s="424">
        <v>2288</v>
      </c>
      <c r="Y65" s="425" t="s">
        <v>88</v>
      </c>
      <c r="Z65" s="422">
        <v>2130</v>
      </c>
      <c r="AA65" s="422">
        <v>103</v>
      </c>
      <c r="AB65" s="421">
        <v>8427</v>
      </c>
      <c r="AC65" s="426" t="s">
        <v>88</v>
      </c>
      <c r="AD65" s="422">
        <v>860</v>
      </c>
      <c r="AE65" s="422">
        <v>22</v>
      </c>
    </row>
    <row r="66" spans="1:31" ht="13.5" customHeight="1">
      <c r="A66" s="135" t="s">
        <v>198</v>
      </c>
      <c r="B66" s="161" t="s">
        <v>191</v>
      </c>
      <c r="C66" s="162" t="s">
        <v>199</v>
      </c>
      <c r="D66" s="217" t="b">
        <f t="shared" si="18"/>
        <v>0</v>
      </c>
      <c r="E66" s="393">
        <v>49</v>
      </c>
      <c r="F66" s="544"/>
      <c r="G66" s="468">
        <f t="shared" si="32"/>
        <v>100</v>
      </c>
      <c r="H66" s="412">
        <f t="shared" si="33"/>
        <v>40.62541058993562</v>
      </c>
      <c r="I66" s="523">
        <f t="shared" si="34"/>
        <v>29.877808435159636</v>
      </c>
      <c r="J66" s="428">
        <f t="shared" si="35"/>
        <v>8.619103928524504</v>
      </c>
      <c r="K66" s="472">
        <f t="shared" si="36"/>
        <v>21.258704506635134</v>
      </c>
      <c r="L66" s="416" t="s">
        <v>88</v>
      </c>
      <c r="M66" s="417">
        <f t="shared" si="37"/>
        <v>28.012087767704635</v>
      </c>
      <c r="N66" s="474">
        <f t="shared" si="38"/>
        <v>1.0905268690053869</v>
      </c>
      <c r="O66" s="475">
        <f t="shared" si="39"/>
        <v>92.53711733018001</v>
      </c>
      <c r="P66" s="474">
        <f t="shared" si="40"/>
        <v>100</v>
      </c>
      <c r="Q66" s="420" t="s">
        <v>88</v>
      </c>
      <c r="R66" s="417">
        <f t="shared" si="41"/>
        <v>23.10095129916229</v>
      </c>
      <c r="S66" s="474">
        <f t="shared" si="42"/>
        <v>0.28396989919068577</v>
      </c>
      <c r="T66" s="478">
        <v>7611</v>
      </c>
      <c r="U66" s="479">
        <v>3092</v>
      </c>
      <c r="V66" s="478">
        <f t="shared" si="43"/>
        <v>2274</v>
      </c>
      <c r="W66" s="480">
        <v>656</v>
      </c>
      <c r="X66" s="481">
        <v>1618</v>
      </c>
      <c r="Y66" s="425" t="s">
        <v>88</v>
      </c>
      <c r="Z66" s="479">
        <v>2132</v>
      </c>
      <c r="AA66" s="479">
        <v>83</v>
      </c>
      <c r="AB66" s="478">
        <v>7043</v>
      </c>
      <c r="AC66" s="426" t="s">
        <v>88</v>
      </c>
      <c r="AD66" s="479">
        <v>1627</v>
      </c>
      <c r="AE66" s="479">
        <v>20</v>
      </c>
    </row>
    <row r="67" spans="1:31" ht="13.5" customHeight="1">
      <c r="A67" s="135" t="s">
        <v>198</v>
      </c>
      <c r="B67" s="161" t="s">
        <v>191</v>
      </c>
      <c r="C67" s="162" t="s">
        <v>200</v>
      </c>
      <c r="D67" s="217" t="b">
        <f t="shared" si="18"/>
        <v>0</v>
      </c>
      <c r="E67" s="393">
        <v>51</v>
      </c>
      <c r="F67" s="516"/>
      <c r="G67" s="411">
        <f t="shared" si="32"/>
        <v>100</v>
      </c>
      <c r="H67" s="412">
        <f t="shared" si="33"/>
        <v>40.35950994175537</v>
      </c>
      <c r="I67" s="427">
        <f t="shared" si="34"/>
        <v>34.238802972484436</v>
      </c>
      <c r="J67" s="428">
        <f t="shared" si="35"/>
        <v>9.540068286804578</v>
      </c>
      <c r="K67" s="415">
        <f t="shared" si="36"/>
        <v>24.698734685679856</v>
      </c>
      <c r="L67" s="416" t="s">
        <v>88</v>
      </c>
      <c r="M67" s="417">
        <f t="shared" si="37"/>
        <v>23.28780879694718</v>
      </c>
      <c r="N67" s="418">
        <f t="shared" si="38"/>
        <v>1.4611367744527013</v>
      </c>
      <c r="O67" s="419">
        <f t="shared" si="39"/>
        <v>86.86483229564169</v>
      </c>
      <c r="P67" s="418">
        <f t="shared" si="40"/>
        <v>100</v>
      </c>
      <c r="Q67" s="420" t="s">
        <v>88</v>
      </c>
      <c r="R67" s="418">
        <f t="shared" si="41"/>
        <v>13.202312138728322</v>
      </c>
      <c r="S67" s="418">
        <f t="shared" si="42"/>
        <v>0.1676300578034682</v>
      </c>
      <c r="T67" s="421">
        <v>19916</v>
      </c>
      <c r="U67" s="422">
        <v>8038</v>
      </c>
      <c r="V67" s="421">
        <f t="shared" si="43"/>
        <v>6819</v>
      </c>
      <c r="W67" s="423">
        <v>1900</v>
      </c>
      <c r="X67" s="424">
        <v>4919</v>
      </c>
      <c r="Y67" s="425" t="s">
        <v>88</v>
      </c>
      <c r="Z67" s="422">
        <v>4638</v>
      </c>
      <c r="AA67" s="422">
        <v>291</v>
      </c>
      <c r="AB67" s="421">
        <v>17300</v>
      </c>
      <c r="AC67" s="426" t="s">
        <v>88</v>
      </c>
      <c r="AD67" s="422">
        <v>2284</v>
      </c>
      <c r="AE67" s="422">
        <v>29</v>
      </c>
    </row>
    <row r="68" spans="1:31" ht="13.5" customHeight="1">
      <c r="A68" s="160" t="s">
        <v>201</v>
      </c>
      <c r="B68" s="161" t="s">
        <v>191</v>
      </c>
      <c r="C68" s="162" t="s">
        <v>202</v>
      </c>
      <c r="D68" s="217" t="b">
        <f t="shared" si="18"/>
        <v>0</v>
      </c>
      <c r="E68" s="393">
        <v>52</v>
      </c>
      <c r="F68" s="516"/>
      <c r="G68" s="411">
        <f t="shared" si="32"/>
        <v>100</v>
      </c>
      <c r="H68" s="412">
        <f t="shared" si="33"/>
        <v>36.323610346725374</v>
      </c>
      <c r="I68" s="427">
        <f t="shared" si="34"/>
        <v>38.1031003485599</v>
      </c>
      <c r="J68" s="428">
        <f t="shared" si="35"/>
        <v>19.225830122913226</v>
      </c>
      <c r="K68" s="415">
        <f t="shared" si="36"/>
        <v>18.87727022564667</v>
      </c>
      <c r="L68" s="416" t="s">
        <v>88</v>
      </c>
      <c r="M68" s="417">
        <f t="shared" si="37"/>
        <v>24.325811777655478</v>
      </c>
      <c r="N68" s="418">
        <f t="shared" si="38"/>
        <v>0.1467620620069712</v>
      </c>
      <c r="O68" s="419">
        <f t="shared" si="39"/>
        <v>87.17666483214089</v>
      </c>
      <c r="P68" s="418">
        <f t="shared" si="40"/>
        <v>100</v>
      </c>
      <c r="Q68" s="420" t="s">
        <v>88</v>
      </c>
      <c r="R68" s="418">
        <f t="shared" si="41"/>
        <v>13.08922558922559</v>
      </c>
      <c r="S68" s="418">
        <f t="shared" si="42"/>
        <v>0.2735690235690236</v>
      </c>
      <c r="T68" s="421">
        <v>5451</v>
      </c>
      <c r="U68" s="422">
        <v>1980</v>
      </c>
      <c r="V68" s="421">
        <f t="shared" si="43"/>
        <v>2077</v>
      </c>
      <c r="W68" s="423">
        <v>1048</v>
      </c>
      <c r="X68" s="424">
        <v>1029</v>
      </c>
      <c r="Y68" s="425" t="s">
        <v>88</v>
      </c>
      <c r="Z68" s="422">
        <v>1326</v>
      </c>
      <c r="AA68" s="422">
        <v>8</v>
      </c>
      <c r="AB68" s="421">
        <v>4752</v>
      </c>
      <c r="AC68" s="426" t="s">
        <v>88</v>
      </c>
      <c r="AD68" s="422">
        <v>622</v>
      </c>
      <c r="AE68" s="422">
        <v>13</v>
      </c>
    </row>
    <row r="69" spans="1:31" ht="13.5" customHeight="1">
      <c r="A69" s="160" t="s">
        <v>201</v>
      </c>
      <c r="B69" s="161" t="s">
        <v>191</v>
      </c>
      <c r="C69" s="162" t="s">
        <v>203</v>
      </c>
      <c r="D69" s="217" t="b">
        <f t="shared" si="18"/>
        <v>0</v>
      </c>
      <c r="E69" s="393">
        <v>53</v>
      </c>
      <c r="F69" s="516"/>
      <c r="G69" s="411">
        <f t="shared" si="32"/>
        <v>100</v>
      </c>
      <c r="H69" s="412">
        <f t="shared" si="33"/>
        <v>37.280472961224135</v>
      </c>
      <c r="I69" s="427">
        <f t="shared" si="34"/>
        <v>39.22796035472092</v>
      </c>
      <c r="J69" s="428">
        <f t="shared" si="35"/>
        <v>19.318379412276126</v>
      </c>
      <c r="K69" s="415">
        <f t="shared" si="36"/>
        <v>19.909580942444794</v>
      </c>
      <c r="L69" s="416" t="s">
        <v>88</v>
      </c>
      <c r="M69" s="417">
        <f t="shared" si="37"/>
        <v>22.830812032689966</v>
      </c>
      <c r="N69" s="418">
        <f t="shared" si="38"/>
        <v>0.6085898104677447</v>
      </c>
      <c r="O69" s="419">
        <f t="shared" si="39"/>
        <v>89.42792557816031</v>
      </c>
      <c r="P69" s="418">
        <f t="shared" si="40"/>
        <v>100</v>
      </c>
      <c r="Q69" s="420" t="s">
        <v>88</v>
      </c>
      <c r="R69" s="418">
        <f t="shared" si="41"/>
        <v>14.019055026249273</v>
      </c>
      <c r="S69" s="418">
        <f t="shared" si="42"/>
        <v>0.36943418238382264</v>
      </c>
      <c r="T69" s="421">
        <v>5751</v>
      </c>
      <c r="U69" s="422">
        <v>2144</v>
      </c>
      <c r="V69" s="421">
        <f t="shared" si="43"/>
        <v>2256</v>
      </c>
      <c r="W69" s="423">
        <v>1111</v>
      </c>
      <c r="X69" s="424">
        <v>1145</v>
      </c>
      <c r="Y69" s="425" t="s">
        <v>88</v>
      </c>
      <c r="Z69" s="422">
        <v>1313</v>
      </c>
      <c r="AA69" s="422">
        <v>35</v>
      </c>
      <c r="AB69" s="421">
        <v>5143</v>
      </c>
      <c r="AC69" s="426" t="s">
        <v>88</v>
      </c>
      <c r="AD69" s="422">
        <v>721</v>
      </c>
      <c r="AE69" s="422">
        <v>19</v>
      </c>
    </row>
    <row r="70" spans="1:31" ht="13.5" customHeight="1">
      <c r="A70" s="160" t="s">
        <v>201</v>
      </c>
      <c r="B70" s="161" t="s">
        <v>191</v>
      </c>
      <c r="C70" s="162" t="s">
        <v>204</v>
      </c>
      <c r="D70" s="217" t="b">
        <f t="shared" si="18"/>
        <v>0</v>
      </c>
      <c r="E70" s="393">
        <v>55</v>
      </c>
      <c r="F70" s="545"/>
      <c r="G70" s="431">
        <f t="shared" si="32"/>
        <v>100</v>
      </c>
      <c r="H70" s="412">
        <f t="shared" si="33"/>
        <v>36.10395189003437</v>
      </c>
      <c r="I70" s="427">
        <f t="shared" si="34"/>
        <v>35.803264604811</v>
      </c>
      <c r="J70" s="428">
        <f t="shared" si="35"/>
        <v>18.900343642611684</v>
      </c>
      <c r="K70" s="434">
        <f t="shared" si="36"/>
        <v>16.902920962199314</v>
      </c>
      <c r="L70" s="416" t="s">
        <v>88</v>
      </c>
      <c r="M70" s="417">
        <f t="shared" si="37"/>
        <v>27.813573883161514</v>
      </c>
      <c r="N70" s="437">
        <f t="shared" si="38"/>
        <v>0.25773195876288657</v>
      </c>
      <c r="O70" s="449">
        <f t="shared" si="39"/>
        <v>89.64776632302406</v>
      </c>
      <c r="P70" s="437">
        <f t="shared" si="40"/>
        <v>100</v>
      </c>
      <c r="Q70" s="420" t="s">
        <v>88</v>
      </c>
      <c r="R70" s="417">
        <f t="shared" si="41"/>
        <v>19.525634882606614</v>
      </c>
      <c r="S70" s="437">
        <f t="shared" si="42"/>
        <v>0.23957834211787254</v>
      </c>
      <c r="T70" s="439">
        <v>4656</v>
      </c>
      <c r="U70" s="440">
        <v>1681</v>
      </c>
      <c r="V70" s="421">
        <f t="shared" si="43"/>
        <v>1667</v>
      </c>
      <c r="W70" s="441">
        <v>880</v>
      </c>
      <c r="X70" s="442">
        <v>787</v>
      </c>
      <c r="Y70" s="425" t="s">
        <v>88</v>
      </c>
      <c r="Z70" s="440">
        <v>1295</v>
      </c>
      <c r="AA70" s="440">
        <v>12</v>
      </c>
      <c r="AB70" s="439">
        <v>4174</v>
      </c>
      <c r="AC70" s="426" t="s">
        <v>88</v>
      </c>
      <c r="AD70" s="440">
        <v>815</v>
      </c>
      <c r="AE70" s="440">
        <v>10</v>
      </c>
    </row>
    <row r="71" spans="1:31" ht="13.5" customHeight="1">
      <c r="A71" s="160" t="s">
        <v>201</v>
      </c>
      <c r="B71" s="161" t="s">
        <v>191</v>
      </c>
      <c r="C71" s="162" t="s">
        <v>205</v>
      </c>
      <c r="D71" s="217" t="b">
        <f t="shared" si="18"/>
        <v>0</v>
      </c>
      <c r="E71" s="393">
        <v>56</v>
      </c>
      <c r="F71" s="545"/>
      <c r="G71" s="431">
        <f t="shared" si="32"/>
        <v>100</v>
      </c>
      <c r="H71" s="412">
        <f t="shared" si="33"/>
        <v>36.69708355698694</v>
      </c>
      <c r="I71" s="427">
        <f t="shared" si="34"/>
        <v>43.71086061907318</v>
      </c>
      <c r="J71" s="428">
        <f t="shared" si="35"/>
        <v>20.844516013598138</v>
      </c>
      <c r="K71" s="434">
        <f t="shared" si="36"/>
        <v>22.86634460547504</v>
      </c>
      <c r="L71" s="416" t="s">
        <v>88</v>
      </c>
      <c r="M71" s="417">
        <f t="shared" si="37"/>
        <v>17.928073000536767</v>
      </c>
      <c r="N71" s="437">
        <f t="shared" si="38"/>
        <v>1.5208445160135982</v>
      </c>
      <c r="O71" s="449">
        <f t="shared" si="39"/>
        <v>90.83914832707103</v>
      </c>
      <c r="P71" s="437">
        <f t="shared" si="40"/>
        <v>100</v>
      </c>
      <c r="Q71" s="420" t="s">
        <v>88</v>
      </c>
      <c r="R71" s="437">
        <f t="shared" si="41"/>
        <v>10.97104589324404</v>
      </c>
      <c r="S71" s="437">
        <f t="shared" si="42"/>
        <v>0.3545400827260193</v>
      </c>
      <c r="T71" s="439">
        <v>5589</v>
      </c>
      <c r="U71" s="440">
        <v>2051</v>
      </c>
      <c r="V71" s="421">
        <f t="shared" si="43"/>
        <v>2443</v>
      </c>
      <c r="W71" s="441">
        <v>1165</v>
      </c>
      <c r="X71" s="442">
        <v>1278</v>
      </c>
      <c r="Y71" s="425" t="s">
        <v>88</v>
      </c>
      <c r="Z71" s="440">
        <v>1002</v>
      </c>
      <c r="AA71" s="440">
        <v>85</v>
      </c>
      <c r="AB71" s="439">
        <v>5077</v>
      </c>
      <c r="AC71" s="426" t="s">
        <v>88</v>
      </c>
      <c r="AD71" s="440">
        <v>557</v>
      </c>
      <c r="AE71" s="440">
        <v>18</v>
      </c>
    </row>
    <row r="72" spans="1:31" ht="13.5" customHeight="1">
      <c r="A72" s="160" t="s">
        <v>201</v>
      </c>
      <c r="B72" s="161" t="s">
        <v>191</v>
      </c>
      <c r="C72" s="162" t="s">
        <v>206</v>
      </c>
      <c r="D72" s="217" t="b">
        <f t="shared" si="18"/>
        <v>0</v>
      </c>
      <c r="E72" s="393">
        <v>57</v>
      </c>
      <c r="F72" s="545"/>
      <c r="G72" s="431">
        <f t="shared" si="32"/>
        <v>100</v>
      </c>
      <c r="H72" s="412">
        <f t="shared" si="33"/>
        <v>38.987157741701</v>
      </c>
      <c r="I72" s="427">
        <f t="shared" si="34"/>
        <v>38.155237864469754</v>
      </c>
      <c r="J72" s="428">
        <f t="shared" si="35"/>
        <v>13.884177368548583</v>
      </c>
      <c r="K72" s="434">
        <f t="shared" si="36"/>
        <v>24.27106049592117</v>
      </c>
      <c r="L72" s="416" t="s">
        <v>88</v>
      </c>
      <c r="M72" s="417">
        <f t="shared" si="37"/>
        <v>21.468378967773198</v>
      </c>
      <c r="N72" s="437">
        <f t="shared" si="38"/>
        <v>1.2680720458767467</v>
      </c>
      <c r="O72" s="449">
        <f t="shared" si="39"/>
        <v>85.99466925127211</v>
      </c>
      <c r="P72" s="437">
        <f t="shared" si="40"/>
        <v>100</v>
      </c>
      <c r="Q72" s="420" t="s">
        <v>88</v>
      </c>
      <c r="R72" s="437">
        <f t="shared" si="41"/>
        <v>10.021602329294637</v>
      </c>
      <c r="S72" s="437">
        <f t="shared" si="42"/>
        <v>0.13149243918474687</v>
      </c>
      <c r="T72" s="439">
        <v>12381</v>
      </c>
      <c r="U72" s="440">
        <v>4827</v>
      </c>
      <c r="V72" s="421">
        <f t="shared" si="43"/>
        <v>4724</v>
      </c>
      <c r="W72" s="441">
        <v>1719</v>
      </c>
      <c r="X72" s="442">
        <v>3005</v>
      </c>
      <c r="Y72" s="425" t="s">
        <v>88</v>
      </c>
      <c r="Z72" s="440">
        <v>2658</v>
      </c>
      <c r="AA72" s="440">
        <v>157</v>
      </c>
      <c r="AB72" s="439">
        <v>10647</v>
      </c>
      <c r="AC72" s="426" t="s">
        <v>88</v>
      </c>
      <c r="AD72" s="440">
        <v>1067</v>
      </c>
      <c r="AE72" s="440">
        <v>14</v>
      </c>
    </row>
    <row r="73" spans="1:31" ht="13.5" customHeight="1">
      <c r="A73" s="160" t="s">
        <v>201</v>
      </c>
      <c r="B73" s="161" t="s">
        <v>191</v>
      </c>
      <c r="C73" s="162" t="s">
        <v>207</v>
      </c>
      <c r="D73" s="217" t="b">
        <f aca="true" t="shared" si="44" ref="D73:D92">EXACT(C73,F73)</f>
        <v>0</v>
      </c>
      <c r="E73" s="393">
        <v>58</v>
      </c>
      <c r="F73" s="545"/>
      <c r="G73" s="431">
        <f t="shared" si="32"/>
        <v>100</v>
      </c>
      <c r="H73" s="546">
        <f t="shared" si="33"/>
        <v>32.68382352941177</v>
      </c>
      <c r="I73" s="427">
        <f t="shared" si="34"/>
        <v>39.099264705882355</v>
      </c>
      <c r="J73" s="428">
        <f t="shared" si="35"/>
        <v>22.13235294117647</v>
      </c>
      <c r="K73" s="434">
        <f t="shared" si="36"/>
        <v>16.966911764705884</v>
      </c>
      <c r="L73" s="416" t="s">
        <v>88</v>
      </c>
      <c r="M73" s="417">
        <f t="shared" si="37"/>
        <v>27.886029411764707</v>
      </c>
      <c r="N73" s="437">
        <f t="shared" si="38"/>
        <v>0.33088235294117646</v>
      </c>
      <c r="O73" s="449">
        <f t="shared" si="39"/>
        <v>84.30147058823529</v>
      </c>
      <c r="P73" s="437">
        <f t="shared" si="40"/>
        <v>100</v>
      </c>
      <c r="Q73" s="420" t="s">
        <v>88</v>
      </c>
      <c r="R73" s="437">
        <f t="shared" si="41"/>
        <v>14.784125599651112</v>
      </c>
      <c r="S73" s="437">
        <f t="shared" si="42"/>
        <v>0.06541648495420846</v>
      </c>
      <c r="T73" s="439">
        <v>5440</v>
      </c>
      <c r="U73" s="440">
        <v>1778</v>
      </c>
      <c r="V73" s="421">
        <f t="shared" si="43"/>
        <v>2127</v>
      </c>
      <c r="W73" s="441">
        <v>1204</v>
      </c>
      <c r="X73" s="442">
        <v>923</v>
      </c>
      <c r="Y73" s="425" t="s">
        <v>88</v>
      </c>
      <c r="Z73" s="440">
        <v>1517</v>
      </c>
      <c r="AA73" s="440">
        <v>18</v>
      </c>
      <c r="AB73" s="439">
        <v>4586</v>
      </c>
      <c r="AC73" s="426" t="s">
        <v>88</v>
      </c>
      <c r="AD73" s="440">
        <v>678</v>
      </c>
      <c r="AE73" s="440">
        <v>3</v>
      </c>
    </row>
    <row r="74" spans="1:31" ht="13.5" customHeight="1">
      <c r="A74" s="160" t="s">
        <v>201</v>
      </c>
      <c r="B74" s="161" t="s">
        <v>191</v>
      </c>
      <c r="C74" s="162" t="s">
        <v>208</v>
      </c>
      <c r="D74" s="217" t="b">
        <f t="shared" si="44"/>
        <v>0</v>
      </c>
      <c r="E74" s="393">
        <v>59</v>
      </c>
      <c r="F74" s="545"/>
      <c r="G74" s="431">
        <f t="shared" si="32"/>
        <v>100</v>
      </c>
      <c r="H74" s="412">
        <f t="shared" si="33"/>
        <v>37.77979981801638</v>
      </c>
      <c r="I74" s="427">
        <f t="shared" si="34"/>
        <v>38.234758871701544</v>
      </c>
      <c r="J74" s="428">
        <f t="shared" si="35"/>
        <v>18.08917197452229</v>
      </c>
      <c r="K74" s="434">
        <f t="shared" si="36"/>
        <v>20.145586897179253</v>
      </c>
      <c r="L74" s="416" t="s">
        <v>88</v>
      </c>
      <c r="M74" s="417">
        <f t="shared" si="37"/>
        <v>23.18471337579618</v>
      </c>
      <c r="N74" s="437">
        <f t="shared" si="38"/>
        <v>0.6733393994540492</v>
      </c>
      <c r="O74" s="449">
        <f t="shared" si="39"/>
        <v>94.90445859872611</v>
      </c>
      <c r="P74" s="437">
        <f t="shared" si="40"/>
        <v>100</v>
      </c>
      <c r="Q74" s="420" t="s">
        <v>88</v>
      </c>
      <c r="R74" s="417">
        <f t="shared" si="41"/>
        <v>19.55896452540748</v>
      </c>
      <c r="S74" s="437">
        <f t="shared" si="42"/>
        <v>0.21093000958772773</v>
      </c>
      <c r="T74" s="439">
        <v>5495</v>
      </c>
      <c r="U74" s="440">
        <v>2076</v>
      </c>
      <c r="V74" s="421">
        <f t="shared" si="43"/>
        <v>2101</v>
      </c>
      <c r="W74" s="441">
        <v>994</v>
      </c>
      <c r="X74" s="442">
        <v>1107</v>
      </c>
      <c r="Y74" s="425" t="s">
        <v>88</v>
      </c>
      <c r="Z74" s="440">
        <v>1274</v>
      </c>
      <c r="AA74" s="440">
        <v>37</v>
      </c>
      <c r="AB74" s="439">
        <v>5215</v>
      </c>
      <c r="AC74" s="426" t="s">
        <v>88</v>
      </c>
      <c r="AD74" s="440">
        <v>1020</v>
      </c>
      <c r="AE74" s="440">
        <v>11</v>
      </c>
    </row>
    <row r="75" spans="1:31" ht="13.5" customHeight="1">
      <c r="A75" s="160" t="s">
        <v>209</v>
      </c>
      <c r="B75" s="163" t="s">
        <v>191</v>
      </c>
      <c r="C75" s="271" t="s">
        <v>210</v>
      </c>
      <c r="D75" s="217" t="b">
        <f t="shared" si="44"/>
        <v>0</v>
      </c>
      <c r="E75" s="393">
        <v>60</v>
      </c>
      <c r="F75" s="545"/>
      <c r="G75" s="431"/>
      <c r="H75" s="546"/>
      <c r="I75" s="448"/>
      <c r="J75" s="547"/>
      <c r="K75" s="434"/>
      <c r="L75" s="548"/>
      <c r="M75" s="437"/>
      <c r="N75" s="437"/>
      <c r="O75" s="449"/>
      <c r="P75" s="437"/>
      <c r="Q75" s="549"/>
      <c r="R75" s="437"/>
      <c r="S75" s="437"/>
      <c r="T75" s="439"/>
      <c r="U75" s="440"/>
      <c r="V75" s="439"/>
      <c r="W75" s="441"/>
      <c r="X75" s="442"/>
      <c r="Y75" s="443"/>
      <c r="Z75" s="440"/>
      <c r="AA75" s="440"/>
      <c r="AB75" s="439"/>
      <c r="AC75" s="444"/>
      <c r="AD75" s="440"/>
      <c r="AE75" s="440"/>
    </row>
    <row r="76" spans="1:31" ht="13.5" customHeight="1">
      <c r="A76" s="135" t="s">
        <v>211</v>
      </c>
      <c r="B76" s="333" t="s">
        <v>212</v>
      </c>
      <c r="C76" s="180" t="s">
        <v>213</v>
      </c>
      <c r="D76" s="181" t="b">
        <f t="shared" si="44"/>
        <v>1</v>
      </c>
      <c r="E76" s="502">
        <v>61</v>
      </c>
      <c r="F76" s="550" t="s">
        <v>213</v>
      </c>
      <c r="G76" s="551"/>
      <c r="H76" s="551"/>
      <c r="I76" s="396"/>
      <c r="J76" s="397"/>
      <c r="K76" s="504"/>
      <c r="L76" s="399"/>
      <c r="M76" s="400"/>
      <c r="N76" s="400"/>
      <c r="O76" s="402"/>
      <c r="P76" s="400"/>
      <c r="Q76" s="403"/>
      <c r="R76" s="400"/>
      <c r="S76" s="400"/>
      <c r="T76" s="404"/>
      <c r="U76" s="405"/>
      <c r="V76" s="404"/>
      <c r="W76" s="406"/>
      <c r="X76" s="407"/>
      <c r="Y76" s="408"/>
      <c r="Z76" s="405"/>
      <c r="AA76" s="405"/>
      <c r="AB76" s="404"/>
      <c r="AC76" s="409"/>
      <c r="AD76" s="405"/>
      <c r="AE76" s="405"/>
    </row>
    <row r="77" spans="2:31" ht="13.5" customHeight="1">
      <c r="B77" s="205" t="s">
        <v>212</v>
      </c>
      <c r="C77" s="206" t="s">
        <v>72</v>
      </c>
      <c r="D77" s="165" t="b">
        <f t="shared" si="44"/>
        <v>1</v>
      </c>
      <c r="E77" s="552">
        <v>62</v>
      </c>
      <c r="F77" s="553" t="s">
        <v>282</v>
      </c>
      <c r="G77" s="554">
        <f aca="true" t="shared" si="45" ref="G77:K81">T77/$T77*100</f>
        <v>100</v>
      </c>
      <c r="H77" s="522">
        <f t="shared" si="45"/>
        <v>39.04555314533623</v>
      </c>
      <c r="I77" s="484">
        <f t="shared" si="45"/>
        <v>24.065331121602654</v>
      </c>
      <c r="J77" s="454">
        <f t="shared" si="45"/>
        <v>8.191910169707796</v>
      </c>
      <c r="K77" s="455">
        <f t="shared" si="45"/>
        <v>15.873420951894857</v>
      </c>
      <c r="L77" s="456" t="s">
        <v>88</v>
      </c>
      <c r="M77" s="457">
        <f aca="true" t="shared" si="46" ref="M77:N81">Z77/$T77*100</f>
        <v>34.46471864233763</v>
      </c>
      <c r="N77" s="458">
        <f t="shared" si="46"/>
        <v>2.016077580706903</v>
      </c>
      <c r="O77" s="459">
        <f>AB77/T77*100</f>
        <v>79.22674492790608</v>
      </c>
      <c r="P77" s="458">
        <f>AB77/$AB77*100</f>
        <v>100</v>
      </c>
      <c r="Q77" s="460" t="s">
        <v>88</v>
      </c>
      <c r="R77" s="417">
        <f aca="true" t="shared" si="47" ref="R77:S81">AD77/$AB77*100</f>
        <v>19.681108068932197</v>
      </c>
      <c r="S77" s="458">
        <f t="shared" si="47"/>
        <v>0.1449508777580931</v>
      </c>
      <c r="T77" s="461">
        <v>7837</v>
      </c>
      <c r="U77" s="462">
        <v>3060</v>
      </c>
      <c r="V77" s="461">
        <f>SUM(W77:Y77)</f>
        <v>1886</v>
      </c>
      <c r="W77" s="463">
        <v>642</v>
      </c>
      <c r="X77" s="464">
        <v>1244</v>
      </c>
      <c r="Y77" s="465" t="s">
        <v>88</v>
      </c>
      <c r="Z77" s="462">
        <v>2701</v>
      </c>
      <c r="AA77" s="462">
        <v>158</v>
      </c>
      <c r="AB77" s="461">
        <v>6209</v>
      </c>
      <c r="AC77" s="466" t="s">
        <v>88</v>
      </c>
      <c r="AD77" s="462">
        <v>1222</v>
      </c>
      <c r="AE77" s="462">
        <v>9</v>
      </c>
    </row>
    <row r="78" spans="2:31" ht="13.5" customHeight="1">
      <c r="B78" s="85" t="s">
        <v>214</v>
      </c>
      <c r="C78" s="245" t="s">
        <v>73</v>
      </c>
      <c r="D78" s="108" t="b">
        <f t="shared" si="44"/>
        <v>1</v>
      </c>
      <c r="E78" s="445">
        <v>66</v>
      </c>
      <c r="F78" s="516" t="s">
        <v>283</v>
      </c>
      <c r="G78" s="411">
        <f t="shared" si="45"/>
        <v>100</v>
      </c>
      <c r="H78" s="412">
        <f t="shared" si="45"/>
        <v>38.12930717028776</v>
      </c>
      <c r="I78" s="413">
        <f t="shared" si="45"/>
        <v>31.48508601188911</v>
      </c>
      <c r="J78" s="428">
        <f t="shared" si="45"/>
        <v>9.758535430585512</v>
      </c>
      <c r="K78" s="415">
        <f t="shared" si="45"/>
        <v>21.726550581303595</v>
      </c>
      <c r="L78" s="416" t="s">
        <v>88</v>
      </c>
      <c r="M78" s="417">
        <f t="shared" si="46"/>
        <v>26.729443947603766</v>
      </c>
      <c r="N78" s="418">
        <f t="shared" si="46"/>
        <v>1.9464464201167868</v>
      </c>
      <c r="O78" s="419">
        <f>AB78/T78*100</f>
        <v>83.05539481298332</v>
      </c>
      <c r="P78" s="418">
        <f>AB78/$AB78*100</f>
        <v>100</v>
      </c>
      <c r="Q78" s="420" t="s">
        <v>88</v>
      </c>
      <c r="R78" s="418">
        <f t="shared" si="47"/>
        <v>13.852292880668863</v>
      </c>
      <c r="S78" s="418">
        <f t="shared" si="47"/>
        <v>0.27235875348365846</v>
      </c>
      <c r="T78" s="421">
        <v>19009</v>
      </c>
      <c r="U78" s="422">
        <v>7248</v>
      </c>
      <c r="V78" s="421">
        <f>SUM(W78:Y78)</f>
        <v>5985</v>
      </c>
      <c r="W78" s="423">
        <v>1855</v>
      </c>
      <c r="X78" s="424">
        <v>4130</v>
      </c>
      <c r="Y78" s="425" t="s">
        <v>88</v>
      </c>
      <c r="Z78" s="422">
        <v>5081</v>
      </c>
      <c r="AA78" s="422">
        <v>370</v>
      </c>
      <c r="AB78" s="421">
        <v>15788</v>
      </c>
      <c r="AC78" s="426" t="s">
        <v>88</v>
      </c>
      <c r="AD78" s="422">
        <v>2187</v>
      </c>
      <c r="AE78" s="422">
        <v>43</v>
      </c>
    </row>
    <row r="79" spans="2:31" ht="13.5" customHeight="1">
      <c r="B79" s="106" t="s">
        <v>214</v>
      </c>
      <c r="C79" s="201" t="s">
        <v>74</v>
      </c>
      <c r="D79" s="108" t="b">
        <f t="shared" si="44"/>
        <v>1</v>
      </c>
      <c r="E79" s="445">
        <v>68</v>
      </c>
      <c r="F79" s="516" t="s">
        <v>284</v>
      </c>
      <c r="G79" s="411">
        <f t="shared" si="45"/>
        <v>100</v>
      </c>
      <c r="H79" s="412">
        <f t="shared" si="45"/>
        <v>38.10912834591627</v>
      </c>
      <c r="I79" s="413">
        <f t="shared" si="45"/>
        <v>32.12937542896363</v>
      </c>
      <c r="J79" s="428">
        <f t="shared" si="45"/>
        <v>12.362731640356897</v>
      </c>
      <c r="K79" s="415">
        <f t="shared" si="45"/>
        <v>19.766643788606725</v>
      </c>
      <c r="L79" s="416" t="s">
        <v>88</v>
      </c>
      <c r="M79" s="417">
        <f t="shared" si="46"/>
        <v>25.386067261496226</v>
      </c>
      <c r="N79" s="418">
        <f t="shared" si="46"/>
        <v>3.6719286204529853</v>
      </c>
      <c r="O79" s="419">
        <f>AB79/T79*100</f>
        <v>90.53706245710363</v>
      </c>
      <c r="P79" s="418">
        <f>AB79/$AB79*100</f>
        <v>100</v>
      </c>
      <c r="Q79" s="420" t="s">
        <v>88</v>
      </c>
      <c r="R79" s="417">
        <f t="shared" si="47"/>
        <v>21.37780725859945</v>
      </c>
      <c r="S79" s="418">
        <f t="shared" si="47"/>
        <v>0.2653273950535393</v>
      </c>
      <c r="T79" s="421">
        <v>11656</v>
      </c>
      <c r="U79" s="422">
        <v>4442</v>
      </c>
      <c r="V79" s="421">
        <f>SUM(W79:Y79)</f>
        <v>3745</v>
      </c>
      <c r="W79" s="423">
        <v>1441</v>
      </c>
      <c r="X79" s="424">
        <v>2304</v>
      </c>
      <c r="Y79" s="425" t="s">
        <v>88</v>
      </c>
      <c r="Z79" s="422">
        <v>2959</v>
      </c>
      <c r="AA79" s="422">
        <v>428</v>
      </c>
      <c r="AB79" s="421">
        <v>10553</v>
      </c>
      <c r="AC79" s="426" t="s">
        <v>88</v>
      </c>
      <c r="AD79" s="422">
        <v>2256</v>
      </c>
      <c r="AE79" s="422">
        <v>28</v>
      </c>
    </row>
    <row r="80" spans="2:31" ht="13.5" customHeight="1">
      <c r="B80" s="106" t="s">
        <v>214</v>
      </c>
      <c r="C80" s="201" t="s">
        <v>75</v>
      </c>
      <c r="D80" s="108" t="b">
        <f t="shared" si="44"/>
        <v>1</v>
      </c>
      <c r="E80" s="445">
        <v>69</v>
      </c>
      <c r="F80" s="516" t="s">
        <v>285</v>
      </c>
      <c r="G80" s="411">
        <f t="shared" si="45"/>
        <v>100</v>
      </c>
      <c r="H80" s="412">
        <f t="shared" si="45"/>
        <v>37.96366650549147</v>
      </c>
      <c r="I80" s="413">
        <f t="shared" si="45"/>
        <v>26.462664916764524</v>
      </c>
      <c r="J80" s="428">
        <f t="shared" si="45"/>
        <v>7.6742419009463285</v>
      </c>
      <c r="K80" s="415">
        <f t="shared" si="45"/>
        <v>18.788423015818196</v>
      </c>
      <c r="L80" s="416" t="s">
        <v>88</v>
      </c>
      <c r="M80" s="417">
        <f t="shared" si="46"/>
        <v>31.822891483042063</v>
      </c>
      <c r="N80" s="418">
        <f t="shared" si="46"/>
        <v>2.535055605443117</v>
      </c>
      <c r="O80" s="419">
        <f>AB80/T80*100</f>
        <v>81.34972715341576</v>
      </c>
      <c r="P80" s="418">
        <f>AB80/$AB80*100</f>
        <v>100</v>
      </c>
      <c r="Q80" s="420" t="s">
        <v>88</v>
      </c>
      <c r="R80" s="417">
        <f t="shared" si="47"/>
        <v>19.079561857858536</v>
      </c>
      <c r="S80" s="418">
        <f t="shared" si="47"/>
        <v>0.2292604228581133</v>
      </c>
      <c r="T80" s="421">
        <v>14477</v>
      </c>
      <c r="U80" s="422">
        <v>5496</v>
      </c>
      <c r="V80" s="421">
        <f>SUM(W80:Y80)</f>
        <v>3831</v>
      </c>
      <c r="W80" s="423">
        <v>1111</v>
      </c>
      <c r="X80" s="424">
        <v>2720</v>
      </c>
      <c r="Y80" s="425" t="s">
        <v>88</v>
      </c>
      <c r="Z80" s="422">
        <v>4607</v>
      </c>
      <c r="AA80" s="422">
        <v>367</v>
      </c>
      <c r="AB80" s="421">
        <v>11777</v>
      </c>
      <c r="AC80" s="426" t="s">
        <v>88</v>
      </c>
      <c r="AD80" s="422">
        <v>2247</v>
      </c>
      <c r="AE80" s="422">
        <v>27</v>
      </c>
    </row>
    <row r="81" spans="2:31" ht="13.5" customHeight="1">
      <c r="B81" s="106" t="s">
        <v>214</v>
      </c>
      <c r="C81" s="201" t="s">
        <v>76</v>
      </c>
      <c r="D81" s="108" t="b">
        <f t="shared" si="44"/>
        <v>1</v>
      </c>
      <c r="E81" s="445">
        <v>70</v>
      </c>
      <c r="F81" s="516" t="s">
        <v>286</v>
      </c>
      <c r="G81" s="411">
        <f t="shared" si="45"/>
        <v>100</v>
      </c>
      <c r="H81" s="412">
        <f t="shared" si="45"/>
        <v>38.35019455252918</v>
      </c>
      <c r="I81" s="413">
        <f t="shared" si="45"/>
        <v>29.71206225680934</v>
      </c>
      <c r="J81" s="428">
        <f t="shared" si="45"/>
        <v>11.315175097276263</v>
      </c>
      <c r="K81" s="415">
        <f t="shared" si="45"/>
        <v>18.396887159533073</v>
      </c>
      <c r="L81" s="416" t="s">
        <v>88</v>
      </c>
      <c r="M81" s="417">
        <f t="shared" si="46"/>
        <v>28.949416342412455</v>
      </c>
      <c r="N81" s="418">
        <f t="shared" si="46"/>
        <v>2.5058365758754864</v>
      </c>
      <c r="O81" s="419">
        <f>AB81/T81*100</f>
        <v>80.62256809338521</v>
      </c>
      <c r="P81" s="418">
        <f>AB81/$AB81*100</f>
        <v>100</v>
      </c>
      <c r="Q81" s="420" t="s">
        <v>88</v>
      </c>
      <c r="R81" s="418">
        <f t="shared" si="47"/>
        <v>14.749034749034747</v>
      </c>
      <c r="S81" s="418">
        <f t="shared" si="47"/>
        <v>0.23166023166023164</v>
      </c>
      <c r="T81" s="421">
        <v>12850</v>
      </c>
      <c r="U81" s="422">
        <v>4928</v>
      </c>
      <c r="V81" s="421">
        <f>SUM(W81:Y81)</f>
        <v>3818</v>
      </c>
      <c r="W81" s="423">
        <v>1454</v>
      </c>
      <c r="X81" s="424">
        <v>2364</v>
      </c>
      <c r="Y81" s="425" t="s">
        <v>88</v>
      </c>
      <c r="Z81" s="422">
        <v>3720</v>
      </c>
      <c r="AA81" s="422">
        <v>322</v>
      </c>
      <c r="AB81" s="421">
        <v>10360</v>
      </c>
      <c r="AC81" s="426" t="s">
        <v>88</v>
      </c>
      <c r="AD81" s="422">
        <v>1528</v>
      </c>
      <c r="AE81" s="422">
        <v>24</v>
      </c>
    </row>
    <row r="82" spans="1:31" ht="13.5" customHeight="1">
      <c r="A82" s="160" t="s">
        <v>167</v>
      </c>
      <c r="B82" s="161" t="s">
        <v>214</v>
      </c>
      <c r="C82" s="162" t="s">
        <v>215</v>
      </c>
      <c r="D82" s="108" t="b">
        <f t="shared" si="44"/>
        <v>0</v>
      </c>
      <c r="E82" s="445">
        <v>72</v>
      </c>
      <c r="F82" s="514"/>
      <c r="G82" s="411"/>
      <c r="H82" s="515"/>
      <c r="I82" s="413"/>
      <c r="J82" s="414"/>
      <c r="K82" s="415"/>
      <c r="L82" s="555"/>
      <c r="M82" s="418"/>
      <c r="N82" s="418"/>
      <c r="O82" s="419"/>
      <c r="P82" s="418"/>
      <c r="Q82" s="556"/>
      <c r="R82" s="418"/>
      <c r="S82" s="418"/>
      <c r="T82" s="421"/>
      <c r="U82" s="422"/>
      <c r="V82" s="421"/>
      <c r="W82" s="423"/>
      <c r="X82" s="424"/>
      <c r="Y82" s="425"/>
      <c r="Z82" s="422"/>
      <c r="AA82" s="422"/>
      <c r="AB82" s="421"/>
      <c r="AC82" s="426"/>
      <c r="AD82" s="422"/>
      <c r="AE82" s="422"/>
    </row>
    <row r="83" spans="1:31" ht="13.5" customHeight="1">
      <c r="A83" s="160" t="s">
        <v>165</v>
      </c>
      <c r="B83" s="161" t="s">
        <v>214</v>
      </c>
      <c r="C83" s="162" t="s">
        <v>216</v>
      </c>
      <c r="D83" s="108" t="b">
        <f t="shared" si="44"/>
        <v>0</v>
      </c>
      <c r="E83" s="445">
        <v>73</v>
      </c>
      <c r="F83" s="514"/>
      <c r="G83" s="411">
        <f aca="true" t="shared" si="48" ref="G83:G92">T83/$T83*100</f>
        <v>100</v>
      </c>
      <c r="H83" s="412">
        <f aca="true" t="shared" si="49" ref="H83:H92">U83/$T83*100</f>
        <v>37.73829723525302</v>
      </c>
      <c r="I83" s="427">
        <f aca="true" t="shared" si="50" ref="I83:I92">V83/$T83*100</f>
        <v>35.88182453338656</v>
      </c>
      <c r="J83" s="428">
        <f aca="true" t="shared" si="51" ref="J83:J92">W83/$T83*100</f>
        <v>15.300928236350932</v>
      </c>
      <c r="K83" s="415">
        <f aca="true" t="shared" si="52" ref="K83:K92">X83/$T83*100</f>
        <v>20.580896297035633</v>
      </c>
      <c r="L83" s="416" t="s">
        <v>88</v>
      </c>
      <c r="M83" s="417">
        <f aca="true" t="shared" si="53" ref="M83:M92">Z83/$T83*100</f>
        <v>25.35183152011179</v>
      </c>
      <c r="N83" s="418">
        <f aca="true" t="shared" si="54" ref="N83:N92">AA83/$T83*100</f>
        <v>0.9781415310909272</v>
      </c>
      <c r="O83" s="419">
        <f aca="true" t="shared" si="55" ref="O83:O92">AB83/T83*100</f>
        <v>83.9105699171574</v>
      </c>
      <c r="P83" s="418">
        <f aca="true" t="shared" si="56" ref="P83:P92">AB83/$AB83*100</f>
        <v>100</v>
      </c>
      <c r="Q83" s="420" t="s">
        <v>88</v>
      </c>
      <c r="R83" s="418">
        <f aca="true" t="shared" si="57" ref="R83:R92">AD83/$AB83*100</f>
        <v>11.942428928274056</v>
      </c>
      <c r="S83" s="418">
        <f aca="true" t="shared" si="58" ref="S83:S92">AE83/$AB83*100</f>
        <v>0.26168668966337577</v>
      </c>
      <c r="T83" s="421">
        <v>10019</v>
      </c>
      <c r="U83" s="422">
        <v>3781</v>
      </c>
      <c r="V83" s="421">
        <f aca="true" t="shared" si="59" ref="V83:V92">SUM(W83:Y83)</f>
        <v>3595</v>
      </c>
      <c r="W83" s="423">
        <v>1533</v>
      </c>
      <c r="X83" s="424">
        <v>2062</v>
      </c>
      <c r="Y83" s="425" t="s">
        <v>88</v>
      </c>
      <c r="Z83" s="422">
        <v>2540</v>
      </c>
      <c r="AA83" s="422">
        <v>98</v>
      </c>
      <c r="AB83" s="421">
        <v>8407</v>
      </c>
      <c r="AC83" s="426" t="s">
        <v>88</v>
      </c>
      <c r="AD83" s="422">
        <v>1004</v>
      </c>
      <c r="AE83" s="422">
        <v>22</v>
      </c>
    </row>
    <row r="84" spans="1:31" ht="13.5" customHeight="1">
      <c r="A84" s="160" t="s">
        <v>172</v>
      </c>
      <c r="B84" s="161" t="s">
        <v>214</v>
      </c>
      <c r="C84" s="162" t="s">
        <v>217</v>
      </c>
      <c r="D84" s="108" t="b">
        <f t="shared" si="44"/>
        <v>0</v>
      </c>
      <c r="E84" s="445">
        <v>74</v>
      </c>
      <c r="F84" s="514"/>
      <c r="G84" s="411">
        <f t="shared" si="48"/>
        <v>100</v>
      </c>
      <c r="H84" s="412">
        <f t="shared" si="49"/>
        <v>35.43068361159565</v>
      </c>
      <c r="I84" s="427">
        <f t="shared" si="50"/>
        <v>33.6448209984218</v>
      </c>
      <c r="J84" s="428">
        <f t="shared" si="51"/>
        <v>11.047429188470803</v>
      </c>
      <c r="K84" s="415">
        <f t="shared" si="52"/>
        <v>22.59739180995099</v>
      </c>
      <c r="L84" s="416" t="s">
        <v>88</v>
      </c>
      <c r="M84" s="417">
        <f t="shared" si="53"/>
        <v>27.70578951740178</v>
      </c>
      <c r="N84" s="418">
        <f t="shared" si="54"/>
        <v>2.421297449954315</v>
      </c>
      <c r="O84" s="419">
        <f t="shared" si="55"/>
        <v>89.77905141623059</v>
      </c>
      <c r="P84" s="418">
        <f t="shared" si="56"/>
        <v>100</v>
      </c>
      <c r="Q84" s="420" t="s">
        <v>88</v>
      </c>
      <c r="R84" s="417">
        <f t="shared" si="57"/>
        <v>21.876301059351437</v>
      </c>
      <c r="S84" s="418">
        <f t="shared" si="58"/>
        <v>0.29606328352685385</v>
      </c>
      <c r="T84" s="421">
        <v>24078</v>
      </c>
      <c r="U84" s="422">
        <v>8531</v>
      </c>
      <c r="V84" s="421">
        <f t="shared" si="59"/>
        <v>8101</v>
      </c>
      <c r="W84" s="423">
        <v>2660</v>
      </c>
      <c r="X84" s="424">
        <v>5441</v>
      </c>
      <c r="Y84" s="425" t="s">
        <v>88</v>
      </c>
      <c r="Z84" s="422">
        <v>6671</v>
      </c>
      <c r="AA84" s="422">
        <v>583</v>
      </c>
      <c r="AB84" s="421">
        <v>21617</v>
      </c>
      <c r="AC84" s="426" t="s">
        <v>88</v>
      </c>
      <c r="AD84" s="422">
        <v>4729</v>
      </c>
      <c r="AE84" s="422">
        <v>64</v>
      </c>
    </row>
    <row r="85" spans="1:31" ht="13.5" customHeight="1">
      <c r="A85" s="160" t="s">
        <v>172</v>
      </c>
      <c r="B85" s="161" t="s">
        <v>214</v>
      </c>
      <c r="C85" s="162" t="s">
        <v>218</v>
      </c>
      <c r="D85" s="108" t="b">
        <f t="shared" si="44"/>
        <v>0</v>
      </c>
      <c r="E85" s="445">
        <v>75</v>
      </c>
      <c r="F85" s="514"/>
      <c r="G85" s="411">
        <f t="shared" si="48"/>
        <v>100</v>
      </c>
      <c r="H85" s="412">
        <f t="shared" si="49"/>
        <v>36.878363832077504</v>
      </c>
      <c r="I85" s="413">
        <f t="shared" si="50"/>
        <v>29.709364908503765</v>
      </c>
      <c r="J85" s="428">
        <f t="shared" si="51"/>
        <v>12.852529601722281</v>
      </c>
      <c r="K85" s="415">
        <f t="shared" si="52"/>
        <v>16.856835306781484</v>
      </c>
      <c r="L85" s="416" t="s">
        <v>88</v>
      </c>
      <c r="M85" s="417">
        <f t="shared" si="53"/>
        <v>32.142088266953714</v>
      </c>
      <c r="N85" s="418">
        <f t="shared" si="54"/>
        <v>1.2055974165769645</v>
      </c>
      <c r="O85" s="419">
        <f t="shared" si="55"/>
        <v>80.66738428417653</v>
      </c>
      <c r="P85" s="418">
        <f t="shared" si="56"/>
        <v>100</v>
      </c>
      <c r="Q85" s="420" t="s">
        <v>88</v>
      </c>
      <c r="R85" s="417">
        <f t="shared" si="57"/>
        <v>17.21377101681345</v>
      </c>
      <c r="S85" s="418">
        <f t="shared" si="58"/>
        <v>0.16012810248198558</v>
      </c>
      <c r="T85" s="421">
        <v>4645</v>
      </c>
      <c r="U85" s="422">
        <v>1713</v>
      </c>
      <c r="V85" s="421">
        <f t="shared" si="59"/>
        <v>1380</v>
      </c>
      <c r="W85" s="423">
        <v>597</v>
      </c>
      <c r="X85" s="424">
        <v>783</v>
      </c>
      <c r="Y85" s="425" t="s">
        <v>88</v>
      </c>
      <c r="Z85" s="422">
        <v>1493</v>
      </c>
      <c r="AA85" s="422">
        <v>56</v>
      </c>
      <c r="AB85" s="421">
        <v>3747</v>
      </c>
      <c r="AC85" s="426" t="s">
        <v>88</v>
      </c>
      <c r="AD85" s="422">
        <v>645</v>
      </c>
      <c r="AE85" s="422">
        <v>6</v>
      </c>
    </row>
    <row r="86" spans="1:31" ht="13.5" customHeight="1">
      <c r="A86" s="135" t="s">
        <v>198</v>
      </c>
      <c r="B86" s="163" t="s">
        <v>214</v>
      </c>
      <c r="C86" s="164" t="s">
        <v>219</v>
      </c>
      <c r="D86" s="165" t="b">
        <f t="shared" si="44"/>
        <v>0</v>
      </c>
      <c r="E86" s="552">
        <v>77</v>
      </c>
      <c r="F86" s="553"/>
      <c r="G86" s="452">
        <f t="shared" si="48"/>
        <v>100</v>
      </c>
      <c r="H86" s="522">
        <f t="shared" si="49"/>
        <v>43.7842593219192</v>
      </c>
      <c r="I86" s="484">
        <f t="shared" si="50"/>
        <v>28.036813967652435</v>
      </c>
      <c r="J86" s="454">
        <f t="shared" si="51"/>
        <v>9.995262908574135</v>
      </c>
      <c r="K86" s="455">
        <f t="shared" si="52"/>
        <v>18.041551059078298</v>
      </c>
      <c r="L86" s="456" t="s">
        <v>88</v>
      </c>
      <c r="M86" s="457">
        <f t="shared" si="53"/>
        <v>25.857751911754757</v>
      </c>
      <c r="N86" s="458">
        <f t="shared" si="54"/>
        <v>2.043716586587264</v>
      </c>
      <c r="O86" s="459">
        <f t="shared" si="55"/>
        <v>80.97042701495567</v>
      </c>
      <c r="P86" s="458">
        <f t="shared" si="56"/>
        <v>100</v>
      </c>
      <c r="Q86" s="460" t="s">
        <v>88</v>
      </c>
      <c r="R86" s="458">
        <f t="shared" si="57"/>
        <v>10.839949853740075</v>
      </c>
      <c r="S86" s="458">
        <f t="shared" si="58"/>
        <v>0.1170079398244881</v>
      </c>
      <c r="T86" s="461">
        <v>14777</v>
      </c>
      <c r="U86" s="462">
        <v>6470</v>
      </c>
      <c r="V86" s="461">
        <f t="shared" si="59"/>
        <v>4143</v>
      </c>
      <c r="W86" s="463">
        <v>1477</v>
      </c>
      <c r="X86" s="464">
        <v>2666</v>
      </c>
      <c r="Y86" s="465" t="s">
        <v>88</v>
      </c>
      <c r="Z86" s="462">
        <v>3821</v>
      </c>
      <c r="AA86" s="462">
        <v>302</v>
      </c>
      <c r="AB86" s="461">
        <v>11965</v>
      </c>
      <c r="AC86" s="466" t="s">
        <v>88</v>
      </c>
      <c r="AD86" s="462">
        <v>1297</v>
      </c>
      <c r="AE86" s="462">
        <v>14</v>
      </c>
    </row>
    <row r="87" spans="2:31" ht="13.5" customHeight="1">
      <c r="B87" s="179" t="s">
        <v>220</v>
      </c>
      <c r="C87" s="245" t="s">
        <v>82</v>
      </c>
      <c r="D87" s="217" t="b">
        <f t="shared" si="44"/>
        <v>1</v>
      </c>
      <c r="E87" s="393">
        <v>78</v>
      </c>
      <c r="F87" s="507" t="s">
        <v>287</v>
      </c>
      <c r="G87" s="476">
        <f t="shared" si="48"/>
        <v>100</v>
      </c>
      <c r="H87" s="469">
        <f t="shared" si="49"/>
        <v>38.86163689682751</v>
      </c>
      <c r="I87" s="470">
        <f t="shared" si="50"/>
        <v>48.10183950946414</v>
      </c>
      <c r="J87" s="508">
        <f t="shared" si="51"/>
        <v>11.336976806185017</v>
      </c>
      <c r="K87" s="517">
        <f t="shared" si="52"/>
        <v>36.76486270327913</v>
      </c>
      <c r="L87" s="510" t="s">
        <v>88</v>
      </c>
      <c r="M87" s="474">
        <f t="shared" si="53"/>
        <v>6.774193548387098</v>
      </c>
      <c r="N87" s="474">
        <f t="shared" si="54"/>
        <v>6.25566515595841</v>
      </c>
      <c r="O87" s="475">
        <f t="shared" si="55"/>
        <v>98.22580645161291</v>
      </c>
      <c r="P87" s="474">
        <f t="shared" si="56"/>
        <v>100</v>
      </c>
      <c r="Q87" s="511" t="s">
        <v>88</v>
      </c>
      <c r="R87" s="474">
        <f t="shared" si="57"/>
        <v>7.249385932771513</v>
      </c>
      <c r="S87" s="417">
        <f t="shared" si="58"/>
        <v>4.209583519928348</v>
      </c>
      <c r="T87" s="478">
        <v>75020</v>
      </c>
      <c r="U87" s="479">
        <v>29154</v>
      </c>
      <c r="V87" s="478">
        <f t="shared" si="59"/>
        <v>36086</v>
      </c>
      <c r="W87" s="480">
        <v>8505</v>
      </c>
      <c r="X87" s="481">
        <v>27581</v>
      </c>
      <c r="Y87" s="512" t="s">
        <v>88</v>
      </c>
      <c r="Z87" s="479">
        <v>5082</v>
      </c>
      <c r="AA87" s="479">
        <v>4693</v>
      </c>
      <c r="AB87" s="478">
        <v>73689</v>
      </c>
      <c r="AC87" s="513" t="s">
        <v>88</v>
      </c>
      <c r="AD87" s="479">
        <v>5342</v>
      </c>
      <c r="AE87" s="422">
        <v>3102</v>
      </c>
    </row>
    <row r="88" spans="2:31" ht="13.5" customHeight="1">
      <c r="B88" s="106" t="s">
        <v>220</v>
      </c>
      <c r="C88" s="201" t="s">
        <v>83</v>
      </c>
      <c r="D88" s="217" t="b">
        <f t="shared" si="44"/>
        <v>1</v>
      </c>
      <c r="E88" s="393">
        <v>79</v>
      </c>
      <c r="F88" s="514" t="s">
        <v>288</v>
      </c>
      <c r="G88" s="515">
        <f t="shared" si="48"/>
        <v>100</v>
      </c>
      <c r="H88" s="412">
        <f t="shared" si="49"/>
        <v>37.96483312119388</v>
      </c>
      <c r="I88" s="413">
        <f t="shared" si="50"/>
        <v>23.982683322789875</v>
      </c>
      <c r="J88" s="414">
        <f t="shared" si="51"/>
        <v>3.605100493128968</v>
      </c>
      <c r="K88" s="415">
        <f t="shared" si="52"/>
        <v>20.377582829660906</v>
      </c>
      <c r="L88" s="416" t="s">
        <v>88</v>
      </c>
      <c r="M88" s="418">
        <f t="shared" si="53"/>
        <v>14.018734327721166</v>
      </c>
      <c r="N88" s="417">
        <f t="shared" si="54"/>
        <v>22.698413908218562</v>
      </c>
      <c r="O88" s="419">
        <f t="shared" si="55"/>
        <v>77.09808464745471</v>
      </c>
      <c r="P88" s="418">
        <f t="shared" si="56"/>
        <v>100</v>
      </c>
      <c r="Q88" s="420" t="s">
        <v>88</v>
      </c>
      <c r="R88" s="418">
        <f t="shared" si="57"/>
        <v>10.544214324551431</v>
      </c>
      <c r="S88" s="417">
        <f t="shared" si="58"/>
        <v>7.374820819534378</v>
      </c>
      <c r="T88" s="421">
        <v>131203</v>
      </c>
      <c r="U88" s="422">
        <v>49811</v>
      </c>
      <c r="V88" s="421">
        <f t="shared" si="59"/>
        <v>31466</v>
      </c>
      <c r="W88" s="423">
        <v>4730</v>
      </c>
      <c r="X88" s="424">
        <v>26736</v>
      </c>
      <c r="Y88" s="425" t="s">
        <v>88</v>
      </c>
      <c r="Z88" s="422">
        <v>18393</v>
      </c>
      <c r="AA88" s="422">
        <v>29781</v>
      </c>
      <c r="AB88" s="421">
        <v>101155</v>
      </c>
      <c r="AC88" s="426" t="s">
        <v>88</v>
      </c>
      <c r="AD88" s="422">
        <v>10666</v>
      </c>
      <c r="AE88" s="422">
        <v>7460</v>
      </c>
    </row>
    <row r="89" spans="2:31" ht="13.5" customHeight="1">
      <c r="B89" s="106" t="s">
        <v>220</v>
      </c>
      <c r="C89" s="201" t="s">
        <v>84</v>
      </c>
      <c r="D89" s="108" t="b">
        <f t="shared" si="44"/>
        <v>1</v>
      </c>
      <c r="E89" s="445">
        <v>81</v>
      </c>
      <c r="F89" s="516" t="s">
        <v>289</v>
      </c>
      <c r="G89" s="515">
        <f t="shared" si="48"/>
        <v>100</v>
      </c>
      <c r="H89" s="515">
        <f t="shared" si="49"/>
        <v>33.6956967633425</v>
      </c>
      <c r="I89" s="413">
        <f t="shared" si="50"/>
        <v>22.262788694260983</v>
      </c>
      <c r="J89" s="414">
        <f t="shared" si="51"/>
        <v>4.939081921483365</v>
      </c>
      <c r="K89" s="415">
        <f t="shared" si="52"/>
        <v>17.32370677277762</v>
      </c>
      <c r="L89" s="416" t="s">
        <v>88</v>
      </c>
      <c r="M89" s="417">
        <f t="shared" si="53"/>
        <v>32.649628748410386</v>
      </c>
      <c r="N89" s="418">
        <f t="shared" si="54"/>
        <v>11.359067973909832</v>
      </c>
      <c r="O89" s="419">
        <f t="shared" si="55"/>
        <v>64.99569266111499</v>
      </c>
      <c r="P89" s="418">
        <f t="shared" si="56"/>
        <v>100</v>
      </c>
      <c r="Q89" s="420" t="s">
        <v>88</v>
      </c>
      <c r="R89" s="418">
        <f t="shared" si="57"/>
        <v>11.505932845241102</v>
      </c>
      <c r="S89" s="418">
        <f t="shared" si="58"/>
        <v>2.3478919464781622</v>
      </c>
      <c r="T89" s="421">
        <v>24377</v>
      </c>
      <c r="U89" s="422">
        <v>8214</v>
      </c>
      <c r="V89" s="421">
        <f t="shared" si="59"/>
        <v>5427</v>
      </c>
      <c r="W89" s="423">
        <v>1204</v>
      </c>
      <c r="X89" s="424">
        <v>4223</v>
      </c>
      <c r="Y89" s="425" t="s">
        <v>88</v>
      </c>
      <c r="Z89" s="422">
        <v>7959</v>
      </c>
      <c r="AA89" s="422">
        <v>2769</v>
      </c>
      <c r="AB89" s="421">
        <v>15844</v>
      </c>
      <c r="AC89" s="426" t="s">
        <v>88</v>
      </c>
      <c r="AD89" s="422">
        <v>1823</v>
      </c>
      <c r="AE89" s="422">
        <v>372</v>
      </c>
    </row>
    <row r="90" spans="2:31" ht="13.5" customHeight="1">
      <c r="B90" s="106" t="s">
        <v>220</v>
      </c>
      <c r="C90" s="107" t="s">
        <v>85</v>
      </c>
      <c r="D90" s="108" t="b">
        <f t="shared" si="44"/>
        <v>0</v>
      </c>
      <c r="E90" s="445">
        <v>82</v>
      </c>
      <c r="F90" s="516" t="s">
        <v>290</v>
      </c>
      <c r="G90" s="515">
        <f t="shared" si="48"/>
        <v>100</v>
      </c>
      <c r="H90" s="412">
        <f t="shared" si="49"/>
        <v>36.882923191648025</v>
      </c>
      <c r="I90" s="413">
        <f t="shared" si="50"/>
        <v>27.27815063385533</v>
      </c>
      <c r="J90" s="428">
        <f t="shared" si="51"/>
        <v>9.112602535421328</v>
      </c>
      <c r="K90" s="415">
        <f t="shared" si="52"/>
        <v>18.165548098434</v>
      </c>
      <c r="L90" s="416" t="s">
        <v>88</v>
      </c>
      <c r="M90" s="417">
        <f t="shared" si="53"/>
        <v>29.843400447427292</v>
      </c>
      <c r="N90" s="418">
        <f t="shared" si="54"/>
        <v>5.6375838926174495</v>
      </c>
      <c r="O90" s="419">
        <f t="shared" si="55"/>
        <v>84.51901565995526</v>
      </c>
      <c r="P90" s="418">
        <f t="shared" si="56"/>
        <v>100</v>
      </c>
      <c r="Q90" s="420" t="s">
        <v>88</v>
      </c>
      <c r="R90" s="417">
        <f t="shared" si="57"/>
        <v>20.098817716604906</v>
      </c>
      <c r="S90" s="418">
        <f t="shared" si="58"/>
        <v>3.5644962061055234</v>
      </c>
      <c r="T90" s="421">
        <v>6705</v>
      </c>
      <c r="U90" s="422">
        <v>2473</v>
      </c>
      <c r="V90" s="421">
        <f t="shared" si="59"/>
        <v>1829</v>
      </c>
      <c r="W90" s="423">
        <v>611</v>
      </c>
      <c r="X90" s="424">
        <v>1218</v>
      </c>
      <c r="Y90" s="425" t="s">
        <v>88</v>
      </c>
      <c r="Z90" s="422">
        <v>2001</v>
      </c>
      <c r="AA90" s="422">
        <v>378</v>
      </c>
      <c r="AB90" s="421">
        <v>5667</v>
      </c>
      <c r="AC90" s="426" t="s">
        <v>88</v>
      </c>
      <c r="AD90" s="422">
        <v>1139</v>
      </c>
      <c r="AE90" s="422">
        <v>202</v>
      </c>
    </row>
    <row r="91" spans="2:31" ht="13.5" customHeight="1">
      <c r="B91" s="106" t="s">
        <v>220</v>
      </c>
      <c r="C91" s="201" t="s">
        <v>86</v>
      </c>
      <c r="D91" s="108" t="b">
        <f t="shared" si="44"/>
        <v>1</v>
      </c>
      <c r="E91" s="445">
        <v>83</v>
      </c>
      <c r="F91" s="516" t="s">
        <v>291</v>
      </c>
      <c r="G91" s="515">
        <f t="shared" si="48"/>
        <v>100</v>
      </c>
      <c r="H91" s="412">
        <f t="shared" si="49"/>
        <v>37.040702709390075</v>
      </c>
      <c r="I91" s="413">
        <f t="shared" si="50"/>
        <v>31.887912903624894</v>
      </c>
      <c r="J91" s="428">
        <f t="shared" si="51"/>
        <v>13.274774217493505</v>
      </c>
      <c r="K91" s="415">
        <f t="shared" si="52"/>
        <v>18.613138686131386</v>
      </c>
      <c r="L91" s="416" t="s">
        <v>88</v>
      </c>
      <c r="M91" s="417">
        <f t="shared" si="53"/>
        <v>19.670914264505754</v>
      </c>
      <c r="N91" s="418">
        <f t="shared" si="54"/>
        <v>11.375726834096252</v>
      </c>
      <c r="O91" s="419">
        <f t="shared" si="55"/>
        <v>78.59086972658666</v>
      </c>
      <c r="P91" s="418">
        <f t="shared" si="56"/>
        <v>100</v>
      </c>
      <c r="Q91" s="420" t="s">
        <v>88</v>
      </c>
      <c r="R91" s="418">
        <f t="shared" si="57"/>
        <v>10.074773711137347</v>
      </c>
      <c r="S91" s="418">
        <f t="shared" si="58"/>
        <v>2.1881149153876427</v>
      </c>
      <c r="T91" s="421">
        <v>16166</v>
      </c>
      <c r="U91" s="422">
        <v>5988</v>
      </c>
      <c r="V91" s="421">
        <f t="shared" si="59"/>
        <v>5155</v>
      </c>
      <c r="W91" s="423">
        <v>2146</v>
      </c>
      <c r="X91" s="424">
        <v>3009</v>
      </c>
      <c r="Y91" s="425" t="s">
        <v>88</v>
      </c>
      <c r="Z91" s="422">
        <v>3180</v>
      </c>
      <c r="AA91" s="422">
        <v>1839</v>
      </c>
      <c r="AB91" s="421">
        <v>12705</v>
      </c>
      <c r="AC91" s="426" t="s">
        <v>88</v>
      </c>
      <c r="AD91" s="422">
        <v>1280</v>
      </c>
      <c r="AE91" s="422">
        <v>278</v>
      </c>
    </row>
    <row r="92" spans="1:31" ht="13.5" customHeight="1">
      <c r="A92" s="160" t="s">
        <v>182</v>
      </c>
      <c r="B92" s="163" t="s">
        <v>220</v>
      </c>
      <c r="C92" s="164" t="s">
        <v>221</v>
      </c>
      <c r="D92" s="165" t="b">
        <f t="shared" si="44"/>
        <v>1</v>
      </c>
      <c r="E92" s="552">
        <v>84</v>
      </c>
      <c r="F92" s="557" t="s">
        <v>221</v>
      </c>
      <c r="G92" s="554">
        <f t="shared" si="48"/>
        <v>100</v>
      </c>
      <c r="H92" s="522">
        <f t="shared" si="49"/>
        <v>38.49364148194811</v>
      </c>
      <c r="I92" s="453">
        <f t="shared" si="50"/>
        <v>33.9265325406512</v>
      </c>
      <c r="J92" s="428">
        <f t="shared" si="51"/>
        <v>8.472774518681838</v>
      </c>
      <c r="K92" s="455">
        <f t="shared" si="52"/>
        <v>25.45375802196937</v>
      </c>
      <c r="L92" s="456" t="s">
        <v>88</v>
      </c>
      <c r="M92" s="457">
        <f t="shared" si="53"/>
        <v>18.61884326154573</v>
      </c>
      <c r="N92" s="458">
        <f t="shared" si="54"/>
        <v>8.626323871018544</v>
      </c>
      <c r="O92" s="459">
        <f t="shared" si="55"/>
        <v>90.49568880664593</v>
      </c>
      <c r="P92" s="458">
        <f t="shared" si="56"/>
        <v>100</v>
      </c>
      <c r="Q92" s="460" t="s">
        <v>88</v>
      </c>
      <c r="R92" s="458">
        <f t="shared" si="57"/>
        <v>15.214270176201872</v>
      </c>
      <c r="S92" s="457">
        <f t="shared" si="58"/>
        <v>4.389819447465738</v>
      </c>
      <c r="T92" s="461">
        <v>25399</v>
      </c>
      <c r="U92" s="462">
        <v>9777</v>
      </c>
      <c r="V92" s="461">
        <f t="shared" si="59"/>
        <v>8617</v>
      </c>
      <c r="W92" s="463">
        <v>2152</v>
      </c>
      <c r="X92" s="464">
        <v>6465</v>
      </c>
      <c r="Y92" s="465" t="s">
        <v>88</v>
      </c>
      <c r="Z92" s="462">
        <v>4729</v>
      </c>
      <c r="AA92" s="462">
        <v>2191</v>
      </c>
      <c r="AB92" s="461">
        <v>22985</v>
      </c>
      <c r="AC92" s="466" t="s">
        <v>88</v>
      </c>
      <c r="AD92" s="462">
        <v>3497</v>
      </c>
      <c r="AE92" s="462">
        <v>1009</v>
      </c>
    </row>
    <row r="93" spans="1:28" ht="17.25" customHeight="1">
      <c r="A93"/>
      <c r="B93" s="1"/>
      <c r="C93"/>
      <c r="D93" s="558"/>
      <c r="F93"/>
      <c r="G93" s="559" t="s">
        <v>222</v>
      </c>
      <c r="H93"/>
      <c r="I93"/>
      <c r="J93"/>
      <c r="K93"/>
      <c r="L93"/>
      <c r="M93"/>
      <c r="N93"/>
      <c r="O93" s="560"/>
      <c r="P93"/>
      <c r="Q93"/>
      <c r="R93"/>
      <c r="S93"/>
      <c r="AB93" s="561"/>
    </row>
  </sheetData>
  <mergeCells count="8">
    <mergeCell ref="J1:S2"/>
    <mergeCell ref="AB4:AE4"/>
    <mergeCell ref="G6:S6"/>
    <mergeCell ref="T6:AE6"/>
    <mergeCell ref="G4:N4"/>
    <mergeCell ref="O4:O5"/>
    <mergeCell ref="P4:S4"/>
    <mergeCell ref="T4:AA4"/>
  </mergeCells>
  <printOptions horizontalCentered="1"/>
  <pageMargins left="0" right="0" top="0.7874015748031497" bottom="0" header="0.5118110236220472" footer="0.5118110236220472"/>
  <pageSetup orientation="portrait" paperSize="8" scale="80" r:id="rId1"/>
  <colBreaks count="1" manualBreakCount="1">
    <brk id="19" max="9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workbookViewId="0" topLeftCell="B1">
      <selection activeCell="B1" sqref="B1"/>
    </sheetView>
  </sheetViews>
  <sheetFormatPr defaultColWidth="9.00390625" defaultRowHeight="13.5"/>
  <cols>
    <col min="1" max="1" width="30.50390625" style="1" hidden="1" customWidth="1"/>
    <col min="2" max="2" width="7.125" style="2" bestFit="1" customWidth="1"/>
    <col min="3" max="3" width="15.00390625" style="1" customWidth="1"/>
    <col min="4" max="4" width="6.875" style="217" hidden="1" customWidth="1"/>
    <col min="5" max="5" width="3.50390625" style="347" hidden="1" customWidth="1"/>
    <col min="6" max="6" width="13.50390625" style="1" hidden="1" customWidth="1"/>
    <col min="7" max="7" width="9.625" style="1" customWidth="1"/>
    <col min="8" max="9" width="11.50390625" style="1" customWidth="1"/>
    <col min="10" max="11" width="12.25390625" style="1" customWidth="1"/>
    <col min="12" max="16384" width="9.00390625" style="1" customWidth="1"/>
  </cols>
  <sheetData>
    <row r="1" spans="3:11" ht="19.5" customHeight="1">
      <c r="C1" s="3" t="s">
        <v>116</v>
      </c>
      <c r="D1" s="12"/>
      <c r="F1" s="3"/>
      <c r="G1" s="3" t="s">
        <v>89</v>
      </c>
      <c r="H1" s="3"/>
      <c r="I1" s="1417" t="s">
        <v>433</v>
      </c>
      <c r="J1" s="1418"/>
      <c r="K1" s="1418"/>
    </row>
    <row r="2" spans="1:11" s="217" customFormat="1" ht="12.75" customHeight="1">
      <c r="A2" s="1"/>
      <c r="B2" s="2"/>
      <c r="C2" s="12"/>
      <c r="D2" s="12"/>
      <c r="E2" s="347"/>
      <c r="F2" s="12"/>
      <c r="G2" s="12"/>
      <c r="H2" s="12"/>
      <c r="I2" s="1418"/>
      <c r="J2" s="1418"/>
      <c r="K2" s="1418"/>
    </row>
    <row r="3" spans="3:11" ht="27.75" customHeight="1">
      <c r="C3" s="3"/>
      <c r="D3" s="12"/>
      <c r="F3" s="3"/>
      <c r="G3" s="3"/>
      <c r="H3" s="3"/>
      <c r="I3" s="1419"/>
      <c r="J3" s="1419"/>
      <c r="K3" s="1419"/>
    </row>
    <row r="4" spans="2:11" s="4" customFormat="1" ht="21" customHeight="1">
      <c r="B4" s="333"/>
      <c r="C4" s="17"/>
      <c r="D4" s="359"/>
      <c r="E4" s="360"/>
      <c r="F4" s="17"/>
      <c r="G4" s="562"/>
      <c r="H4" s="563"/>
      <c r="I4" s="563"/>
      <c r="J4" s="563"/>
      <c r="K4" s="564"/>
    </row>
    <row r="5" spans="2:11" s="361" customFormat="1" ht="78.75" customHeight="1">
      <c r="B5" s="362"/>
      <c r="C5" s="27"/>
      <c r="D5" s="363"/>
      <c r="E5" s="364"/>
      <c r="F5" s="27"/>
      <c r="G5" s="565" t="s">
        <v>292</v>
      </c>
      <c r="H5" s="566" t="s">
        <v>293</v>
      </c>
      <c r="I5" s="567" t="s">
        <v>294</v>
      </c>
      <c r="J5" s="566" t="s">
        <v>295</v>
      </c>
      <c r="K5" s="567" t="s">
        <v>296</v>
      </c>
    </row>
    <row r="6" spans="2:11" s="39" customFormat="1" ht="18.75" customHeight="1">
      <c r="B6" s="40"/>
      <c r="C6" s="41"/>
      <c r="D6" s="372"/>
      <c r="E6" s="347"/>
      <c r="F6" s="41"/>
      <c r="G6" s="1379" t="s">
        <v>240</v>
      </c>
      <c r="H6" s="1381"/>
      <c r="I6" s="1381"/>
      <c r="J6" s="1381"/>
      <c r="K6" s="1382"/>
    </row>
    <row r="7" spans="2:11" s="48" customFormat="1" ht="15.75" customHeight="1" thickBot="1">
      <c r="B7" s="49"/>
      <c r="C7" s="52"/>
      <c r="E7" s="347"/>
      <c r="F7" s="52"/>
      <c r="G7" s="568" t="s">
        <v>120</v>
      </c>
      <c r="H7" s="374" t="s">
        <v>120</v>
      </c>
      <c r="I7" s="374" t="s">
        <v>120</v>
      </c>
      <c r="J7" s="374" t="s">
        <v>142</v>
      </c>
      <c r="K7" s="569" t="s">
        <v>142</v>
      </c>
    </row>
    <row r="8" spans="2:11" ht="17.25" customHeight="1" thickBot="1" thickTop="1">
      <c r="B8" s="63"/>
      <c r="C8" s="64" t="s">
        <v>116</v>
      </c>
      <c r="D8" s="377"/>
      <c r="F8" s="378"/>
      <c r="G8" s="570">
        <v>2325232</v>
      </c>
      <c r="H8" s="571">
        <v>193483</v>
      </c>
      <c r="I8" s="572">
        <v>136972</v>
      </c>
      <c r="J8" s="573">
        <f aca="true" t="shared" si="0" ref="J8:J22">H8/$G8*100</f>
        <v>8.321019149917083</v>
      </c>
      <c r="K8" s="574">
        <f aca="true" t="shared" si="1" ref="K8:K22">I8/$G8*100</f>
        <v>5.890681015915831</v>
      </c>
    </row>
    <row r="9" spans="2:11" ht="13.5" customHeight="1" thickTop="1">
      <c r="B9" s="85" t="s">
        <v>144</v>
      </c>
      <c r="C9" s="86" t="s">
        <v>10</v>
      </c>
      <c r="D9" s="181" t="b">
        <f aca="true" t="shared" si="2" ref="D9:D40">EXACT(C9,F9)</f>
        <v>1</v>
      </c>
      <c r="E9" s="502">
        <v>1</v>
      </c>
      <c r="F9" s="575" t="s">
        <v>241</v>
      </c>
      <c r="G9" s="576">
        <v>192962</v>
      </c>
      <c r="H9" s="577">
        <v>15736</v>
      </c>
      <c r="I9" s="578">
        <v>12603</v>
      </c>
      <c r="J9" s="579">
        <f t="shared" si="0"/>
        <v>8.15497351810201</v>
      </c>
      <c r="K9" s="580">
        <f t="shared" si="1"/>
        <v>6.531337776349748</v>
      </c>
    </row>
    <row r="10" spans="2:11" ht="13.5" customHeight="1">
      <c r="B10" s="106" t="s">
        <v>144</v>
      </c>
      <c r="C10" s="107" t="s">
        <v>11</v>
      </c>
      <c r="D10" s="108" t="b">
        <f t="shared" si="2"/>
        <v>1</v>
      </c>
      <c r="E10" s="445">
        <v>2</v>
      </c>
      <c r="F10" s="581" t="s">
        <v>242</v>
      </c>
      <c r="G10" s="582">
        <v>61108</v>
      </c>
      <c r="H10" s="583">
        <v>5897</v>
      </c>
      <c r="I10" s="584">
        <v>3202</v>
      </c>
      <c r="J10" s="585">
        <f t="shared" si="0"/>
        <v>9.650127642861818</v>
      </c>
      <c r="K10" s="586">
        <f t="shared" si="1"/>
        <v>5.239903122340774</v>
      </c>
    </row>
    <row r="11" spans="2:11" ht="13.5" customHeight="1">
      <c r="B11" s="106" t="s">
        <v>144</v>
      </c>
      <c r="C11" s="107" t="s">
        <v>12</v>
      </c>
      <c r="D11" s="108" t="b">
        <f t="shared" si="2"/>
        <v>1</v>
      </c>
      <c r="E11" s="445">
        <v>3</v>
      </c>
      <c r="F11" s="581" t="s">
        <v>243</v>
      </c>
      <c r="G11" s="582">
        <v>57555</v>
      </c>
      <c r="H11" s="583">
        <v>5498</v>
      </c>
      <c r="I11" s="584">
        <v>3001</v>
      </c>
      <c r="J11" s="585">
        <f t="shared" si="0"/>
        <v>9.552601859091304</v>
      </c>
      <c r="K11" s="586">
        <f t="shared" si="1"/>
        <v>5.21414299365824</v>
      </c>
    </row>
    <row r="12" spans="2:11" ht="13.5" customHeight="1">
      <c r="B12" s="106" t="s">
        <v>144</v>
      </c>
      <c r="C12" s="107" t="s">
        <v>13</v>
      </c>
      <c r="D12" s="108" t="b">
        <f t="shared" si="2"/>
        <v>1</v>
      </c>
      <c r="E12" s="445">
        <v>4</v>
      </c>
      <c r="F12" s="581" t="s">
        <v>244</v>
      </c>
      <c r="G12" s="582">
        <v>68609</v>
      </c>
      <c r="H12" s="583">
        <v>6416</v>
      </c>
      <c r="I12" s="584">
        <v>3917</v>
      </c>
      <c r="J12" s="585">
        <f t="shared" si="0"/>
        <v>9.351542800507222</v>
      </c>
      <c r="K12" s="586">
        <f t="shared" si="1"/>
        <v>5.7091635208208835</v>
      </c>
    </row>
    <row r="13" spans="2:11" ht="13.5" customHeight="1">
      <c r="B13" s="106" t="s">
        <v>144</v>
      </c>
      <c r="C13" s="107" t="s">
        <v>14</v>
      </c>
      <c r="D13" s="108" t="b">
        <f t="shared" si="2"/>
        <v>1</v>
      </c>
      <c r="E13" s="445">
        <v>5</v>
      </c>
      <c r="F13" s="581" t="s">
        <v>145</v>
      </c>
      <c r="G13" s="582">
        <v>37532</v>
      </c>
      <c r="H13" s="583">
        <v>3558</v>
      </c>
      <c r="I13" s="584">
        <v>2064</v>
      </c>
      <c r="J13" s="585">
        <f t="shared" si="0"/>
        <v>9.479910476393478</v>
      </c>
      <c r="K13" s="586">
        <f t="shared" si="1"/>
        <v>5.499307257806672</v>
      </c>
    </row>
    <row r="14" spans="2:11" ht="13.5" customHeight="1">
      <c r="B14" s="106" t="s">
        <v>144</v>
      </c>
      <c r="C14" s="107" t="s">
        <v>15</v>
      </c>
      <c r="D14" s="108" t="b">
        <f t="shared" si="2"/>
        <v>1</v>
      </c>
      <c r="E14" s="445">
        <v>6</v>
      </c>
      <c r="F14" s="581" t="s">
        <v>245</v>
      </c>
      <c r="G14" s="582">
        <v>30153</v>
      </c>
      <c r="H14" s="583">
        <v>3189</v>
      </c>
      <c r="I14" s="584">
        <v>1496</v>
      </c>
      <c r="J14" s="585">
        <f t="shared" si="0"/>
        <v>10.576062083374788</v>
      </c>
      <c r="K14" s="586">
        <f t="shared" si="1"/>
        <v>4.961363711736809</v>
      </c>
    </row>
    <row r="15" spans="2:11" ht="13.5" customHeight="1">
      <c r="B15" s="106" t="s">
        <v>144</v>
      </c>
      <c r="C15" s="107" t="s">
        <v>16</v>
      </c>
      <c r="D15" s="108" t="b">
        <f t="shared" si="2"/>
        <v>1</v>
      </c>
      <c r="E15" s="445">
        <v>7</v>
      </c>
      <c r="F15" s="581" t="s">
        <v>246</v>
      </c>
      <c r="G15" s="582">
        <v>25259</v>
      </c>
      <c r="H15" s="583">
        <v>1602</v>
      </c>
      <c r="I15" s="584">
        <v>1119</v>
      </c>
      <c r="J15" s="587">
        <f t="shared" si="0"/>
        <v>6.3422938358604855</v>
      </c>
      <c r="K15" s="586">
        <f t="shared" si="1"/>
        <v>4.430104121303298</v>
      </c>
    </row>
    <row r="16" spans="1:11" ht="13.5" customHeight="1">
      <c r="A16" s="135" t="s">
        <v>247</v>
      </c>
      <c r="B16" s="106" t="s">
        <v>144</v>
      </c>
      <c r="C16" s="107" t="s">
        <v>17</v>
      </c>
      <c r="D16" s="108" t="b">
        <f t="shared" si="2"/>
        <v>1</v>
      </c>
      <c r="E16" s="445">
        <v>8</v>
      </c>
      <c r="F16" s="581" t="s">
        <v>248</v>
      </c>
      <c r="G16" s="582">
        <v>17677</v>
      </c>
      <c r="H16" s="583">
        <v>1407</v>
      </c>
      <c r="I16" s="588">
        <v>678</v>
      </c>
      <c r="J16" s="587">
        <f t="shared" si="0"/>
        <v>7.959495389489167</v>
      </c>
      <c r="K16" s="586">
        <f t="shared" si="1"/>
        <v>3.835492447813543</v>
      </c>
    </row>
    <row r="17" spans="1:11" ht="13.5" customHeight="1">
      <c r="A17" s="135" t="s">
        <v>249</v>
      </c>
      <c r="B17" s="106" t="s">
        <v>144</v>
      </c>
      <c r="C17" s="107" t="s">
        <v>18</v>
      </c>
      <c r="D17" s="108" t="b">
        <f t="shared" si="2"/>
        <v>1</v>
      </c>
      <c r="E17" s="445">
        <v>9</v>
      </c>
      <c r="F17" s="581" t="s">
        <v>250</v>
      </c>
      <c r="G17" s="582">
        <v>18652</v>
      </c>
      <c r="H17" s="589">
        <v>971</v>
      </c>
      <c r="I17" s="588">
        <v>660</v>
      </c>
      <c r="J17" s="587">
        <f t="shared" si="0"/>
        <v>5.205876045464294</v>
      </c>
      <c r="K17" s="586">
        <f t="shared" si="1"/>
        <v>3.5384945314175424</v>
      </c>
    </row>
    <row r="18" spans="2:11" ht="13.5" customHeight="1">
      <c r="B18" s="106" t="s">
        <v>144</v>
      </c>
      <c r="C18" s="107" t="s">
        <v>19</v>
      </c>
      <c r="D18" s="108" t="b">
        <f t="shared" si="2"/>
        <v>1</v>
      </c>
      <c r="E18" s="445">
        <v>10</v>
      </c>
      <c r="F18" s="581" t="s">
        <v>251</v>
      </c>
      <c r="G18" s="582">
        <v>8246</v>
      </c>
      <c r="H18" s="589">
        <v>671</v>
      </c>
      <c r="I18" s="588">
        <v>361</v>
      </c>
      <c r="J18" s="587">
        <f t="shared" si="0"/>
        <v>8.137278680572399</v>
      </c>
      <c r="K18" s="586">
        <f t="shared" si="1"/>
        <v>4.377880184331797</v>
      </c>
    </row>
    <row r="19" spans="2:11" ht="13.5" customHeight="1">
      <c r="B19" s="142" t="s">
        <v>144</v>
      </c>
      <c r="C19" s="107" t="s">
        <v>252</v>
      </c>
      <c r="D19" s="108" t="b">
        <f t="shared" si="2"/>
        <v>1</v>
      </c>
      <c r="E19" s="445">
        <v>13</v>
      </c>
      <c r="F19" s="581" t="s">
        <v>252</v>
      </c>
      <c r="G19" s="582">
        <v>5114</v>
      </c>
      <c r="H19" s="589">
        <v>416</v>
      </c>
      <c r="I19" s="588">
        <v>295</v>
      </c>
      <c r="J19" s="587">
        <f t="shared" si="0"/>
        <v>8.134532655455612</v>
      </c>
      <c r="K19" s="586">
        <f t="shared" si="1"/>
        <v>5.768478685960109</v>
      </c>
    </row>
    <row r="20" spans="2:11" ht="13.5" customHeight="1">
      <c r="B20" s="106" t="s">
        <v>144</v>
      </c>
      <c r="C20" s="107" t="s">
        <v>253</v>
      </c>
      <c r="D20" s="108" t="b">
        <f t="shared" si="2"/>
        <v>1</v>
      </c>
      <c r="E20" s="445">
        <v>14</v>
      </c>
      <c r="F20" s="581" t="s">
        <v>253</v>
      </c>
      <c r="G20" s="582">
        <v>2454</v>
      </c>
      <c r="H20" s="589">
        <v>185</v>
      </c>
      <c r="I20" s="588">
        <v>132</v>
      </c>
      <c r="J20" s="587">
        <f t="shared" si="0"/>
        <v>7.538712306438468</v>
      </c>
      <c r="K20" s="586">
        <f t="shared" si="1"/>
        <v>5.378973105134474</v>
      </c>
    </row>
    <row r="21" spans="2:11" ht="13.5" customHeight="1">
      <c r="B21" s="106" t="s">
        <v>144</v>
      </c>
      <c r="C21" s="107" t="s">
        <v>22</v>
      </c>
      <c r="D21" s="108" t="b">
        <f t="shared" si="2"/>
        <v>1</v>
      </c>
      <c r="E21" s="445">
        <v>33</v>
      </c>
      <c r="F21" s="581" t="s">
        <v>254</v>
      </c>
      <c r="G21" s="582">
        <v>3732</v>
      </c>
      <c r="H21" s="589">
        <v>229</v>
      </c>
      <c r="I21" s="588">
        <v>142</v>
      </c>
      <c r="J21" s="587">
        <f t="shared" si="0"/>
        <v>6.136120042872455</v>
      </c>
      <c r="K21" s="586">
        <f t="shared" si="1"/>
        <v>3.804930332261522</v>
      </c>
    </row>
    <row r="22" spans="2:11" ht="13.5" customHeight="1">
      <c r="B22" s="142" t="s">
        <v>144</v>
      </c>
      <c r="C22" s="446" t="s">
        <v>23</v>
      </c>
      <c r="D22" s="143" t="b">
        <f t="shared" si="2"/>
        <v>1</v>
      </c>
      <c r="E22" s="447">
        <v>34</v>
      </c>
      <c r="F22" s="590" t="s">
        <v>255</v>
      </c>
      <c r="G22" s="591">
        <v>2465</v>
      </c>
      <c r="H22" s="592">
        <v>137</v>
      </c>
      <c r="I22" s="593">
        <v>84</v>
      </c>
      <c r="J22" s="594">
        <f t="shared" si="0"/>
        <v>5.557809330628803</v>
      </c>
      <c r="K22" s="595">
        <f t="shared" si="1"/>
        <v>3.4077079107505073</v>
      </c>
    </row>
    <row r="23" spans="1:11" ht="13.5" customHeight="1">
      <c r="A23" s="160" t="s">
        <v>184</v>
      </c>
      <c r="B23" s="161" t="s">
        <v>144</v>
      </c>
      <c r="C23" s="162" t="s">
        <v>256</v>
      </c>
      <c r="D23" s="108" t="b">
        <f t="shared" si="2"/>
        <v>0</v>
      </c>
      <c r="E23" s="445">
        <v>11</v>
      </c>
      <c r="F23" s="581"/>
      <c r="G23" s="596"/>
      <c r="H23" s="589"/>
      <c r="I23" s="588"/>
      <c r="J23" s="587"/>
      <c r="K23" s="586"/>
    </row>
    <row r="24" spans="1:11" ht="13.5" customHeight="1">
      <c r="A24" s="160" t="s">
        <v>182</v>
      </c>
      <c r="B24" s="163" t="s">
        <v>144</v>
      </c>
      <c r="C24" s="164" t="s">
        <v>257</v>
      </c>
      <c r="D24" s="165" t="b">
        <f t="shared" si="2"/>
        <v>0</v>
      </c>
      <c r="E24" s="552">
        <v>12</v>
      </c>
      <c r="F24" s="597"/>
      <c r="G24" s="598"/>
      <c r="H24" s="599"/>
      <c r="I24" s="600"/>
      <c r="J24" s="601"/>
      <c r="K24" s="602"/>
    </row>
    <row r="25" spans="2:11" ht="13.5" customHeight="1">
      <c r="B25" s="85" t="s">
        <v>258</v>
      </c>
      <c r="C25" s="86" t="s">
        <v>259</v>
      </c>
      <c r="D25" s="217" t="b">
        <f t="shared" si="2"/>
        <v>1</v>
      </c>
      <c r="E25" s="393">
        <v>15</v>
      </c>
      <c r="F25" t="s">
        <v>259</v>
      </c>
      <c r="G25" s="603">
        <v>373766</v>
      </c>
      <c r="H25" s="604">
        <v>32440</v>
      </c>
      <c r="I25" s="605">
        <v>23497</v>
      </c>
      <c r="J25" s="606">
        <f aca="true" t="shared" si="3" ref="J25:K31">H25/$G25*100</f>
        <v>8.679227110010006</v>
      </c>
      <c r="K25" s="607">
        <f t="shared" si="3"/>
        <v>6.286553619109283</v>
      </c>
    </row>
    <row r="26" spans="2:11" ht="13.5" customHeight="1">
      <c r="B26" s="106" t="s">
        <v>258</v>
      </c>
      <c r="C26" s="201" t="s">
        <v>27</v>
      </c>
      <c r="D26" s="217" t="b">
        <f t="shared" si="2"/>
        <v>1</v>
      </c>
      <c r="E26" s="393">
        <v>16</v>
      </c>
      <c r="F26" t="s">
        <v>260</v>
      </c>
      <c r="G26" s="582">
        <v>208168</v>
      </c>
      <c r="H26" s="583">
        <v>12544</v>
      </c>
      <c r="I26" s="584">
        <v>11730</v>
      </c>
      <c r="J26" s="587">
        <f t="shared" si="3"/>
        <v>6.025902155950963</v>
      </c>
      <c r="K26" s="586">
        <f t="shared" si="3"/>
        <v>5.634871834287691</v>
      </c>
    </row>
    <row r="27" spans="2:11" ht="13.5" customHeight="1">
      <c r="B27" s="106" t="s">
        <v>258</v>
      </c>
      <c r="C27" s="201" t="s">
        <v>28</v>
      </c>
      <c r="D27" s="217" t="b">
        <f t="shared" si="2"/>
        <v>1</v>
      </c>
      <c r="E27" s="393">
        <v>17</v>
      </c>
      <c r="F27" t="s">
        <v>261</v>
      </c>
      <c r="G27" s="582">
        <v>233289</v>
      </c>
      <c r="H27" s="583">
        <v>19642</v>
      </c>
      <c r="I27" s="584">
        <v>13872</v>
      </c>
      <c r="J27" s="585">
        <f t="shared" si="3"/>
        <v>8.41959972394755</v>
      </c>
      <c r="K27" s="586">
        <f t="shared" si="3"/>
        <v>5.946272648946157</v>
      </c>
    </row>
    <row r="28" spans="2:11" ht="13.5" customHeight="1">
      <c r="B28" s="205" t="s">
        <v>258</v>
      </c>
      <c r="C28" s="206" t="s">
        <v>29</v>
      </c>
      <c r="D28" s="217" t="b">
        <f t="shared" si="2"/>
        <v>1</v>
      </c>
      <c r="E28" s="393">
        <v>18</v>
      </c>
      <c r="F28" t="s">
        <v>262</v>
      </c>
      <c r="G28" s="608">
        <v>64924</v>
      </c>
      <c r="H28" s="609">
        <v>5407</v>
      </c>
      <c r="I28" s="610">
        <v>3630</v>
      </c>
      <c r="J28" s="601">
        <f t="shared" si="3"/>
        <v>8.328199125130922</v>
      </c>
      <c r="K28" s="602">
        <f t="shared" si="3"/>
        <v>5.591152732425606</v>
      </c>
    </row>
    <row r="29" spans="2:11" ht="13.5" customHeight="1">
      <c r="B29" s="215" t="s">
        <v>263</v>
      </c>
      <c r="C29" s="216" t="s">
        <v>30</v>
      </c>
      <c r="D29" s="217" t="b">
        <f t="shared" si="2"/>
        <v>1</v>
      </c>
      <c r="E29" s="393">
        <v>19</v>
      </c>
      <c r="F29" t="s">
        <v>264</v>
      </c>
      <c r="G29" s="611">
        <v>33691</v>
      </c>
      <c r="H29" s="583">
        <v>3116</v>
      </c>
      <c r="I29" s="584">
        <v>2332</v>
      </c>
      <c r="J29" s="612">
        <f t="shared" si="3"/>
        <v>9.248760796651926</v>
      </c>
      <c r="K29" s="613">
        <f t="shared" si="3"/>
        <v>6.9217298388293615</v>
      </c>
    </row>
    <row r="30" spans="1:11" ht="13.5" customHeight="1">
      <c r="A30" s="234">
        <v>38740</v>
      </c>
      <c r="B30" s="179" t="s">
        <v>163</v>
      </c>
      <c r="C30" s="180" t="s">
        <v>265</v>
      </c>
      <c r="D30" s="217" t="b">
        <f t="shared" si="2"/>
        <v>1</v>
      </c>
      <c r="E30" s="393">
        <v>20</v>
      </c>
      <c r="F30" t="s">
        <v>265</v>
      </c>
      <c r="G30" s="576">
        <v>12879</v>
      </c>
      <c r="H30" s="577">
        <v>1058</v>
      </c>
      <c r="I30" s="614">
        <v>924</v>
      </c>
      <c r="J30" s="579">
        <f t="shared" si="3"/>
        <v>8.214923518906748</v>
      </c>
      <c r="K30" s="580">
        <f t="shared" si="3"/>
        <v>7.1744700675518285</v>
      </c>
    </row>
    <row r="31" spans="1:11" ht="13.5" customHeight="1">
      <c r="A31" s="234">
        <v>38534</v>
      </c>
      <c r="B31" s="106" t="s">
        <v>163</v>
      </c>
      <c r="C31" s="245" t="s">
        <v>31</v>
      </c>
      <c r="D31" s="217" t="b">
        <f t="shared" si="2"/>
        <v>1</v>
      </c>
      <c r="E31" s="502">
        <v>63</v>
      </c>
      <c r="F31" t="s">
        <v>266</v>
      </c>
      <c r="G31" s="576">
        <v>22373</v>
      </c>
      <c r="H31" s="604">
        <v>1469</v>
      </c>
      <c r="I31" s="578">
        <v>1386</v>
      </c>
      <c r="J31" s="615">
        <f t="shared" si="3"/>
        <v>6.5659500290528765</v>
      </c>
      <c r="K31" s="616">
        <f t="shared" si="3"/>
        <v>6.1949671479014885</v>
      </c>
    </row>
    <row r="32" spans="1:11" ht="13.5" customHeight="1">
      <c r="A32" s="234">
        <v>38803</v>
      </c>
      <c r="B32" s="106" t="s">
        <v>163</v>
      </c>
      <c r="C32" s="107" t="s">
        <v>267</v>
      </c>
      <c r="D32" s="217" t="b">
        <f t="shared" si="2"/>
        <v>0</v>
      </c>
      <c r="E32" s="445">
        <v>64</v>
      </c>
      <c r="F32"/>
      <c r="G32" s="596"/>
      <c r="H32" s="589"/>
      <c r="I32" s="588"/>
      <c r="J32" s="587"/>
      <c r="K32" s="586"/>
    </row>
    <row r="33" spans="2:11" ht="13.5" customHeight="1">
      <c r="B33" s="106" t="s">
        <v>163</v>
      </c>
      <c r="C33" s="201" t="s">
        <v>32</v>
      </c>
      <c r="D33" s="217" t="b">
        <f t="shared" si="2"/>
        <v>1</v>
      </c>
      <c r="E33" s="445">
        <v>65</v>
      </c>
      <c r="F33" t="s">
        <v>268</v>
      </c>
      <c r="G33" s="582">
        <v>16732</v>
      </c>
      <c r="H33" s="583">
        <v>1556</v>
      </c>
      <c r="I33" s="588">
        <v>983</v>
      </c>
      <c r="J33" s="585">
        <f aca="true" t="shared" si="4" ref="J33:K35">H33/$G33*100</f>
        <v>9.299545780540281</v>
      </c>
      <c r="K33" s="586">
        <f t="shared" si="4"/>
        <v>5.874970117140808</v>
      </c>
    </row>
    <row r="34" spans="1:11" ht="13.5" customHeight="1">
      <c r="A34" s="234">
        <v>38803</v>
      </c>
      <c r="B34" s="106" t="s">
        <v>163</v>
      </c>
      <c r="C34" s="107" t="s">
        <v>164</v>
      </c>
      <c r="D34" s="217" t="b">
        <f t="shared" si="2"/>
        <v>1</v>
      </c>
      <c r="E34" s="445">
        <v>67</v>
      </c>
      <c r="F34" t="s">
        <v>164</v>
      </c>
      <c r="G34" s="582">
        <v>8196</v>
      </c>
      <c r="H34" s="589">
        <v>778</v>
      </c>
      <c r="I34" s="588">
        <v>651</v>
      </c>
      <c r="J34" s="585">
        <f t="shared" si="4"/>
        <v>9.49243533430942</v>
      </c>
      <c r="K34" s="616">
        <f t="shared" si="4"/>
        <v>7.942898975109809</v>
      </c>
    </row>
    <row r="35" spans="2:11" ht="13.5" customHeight="1">
      <c r="B35" s="106" t="s">
        <v>163</v>
      </c>
      <c r="C35" s="201" t="s">
        <v>33</v>
      </c>
      <c r="D35" s="217" t="b">
        <f t="shared" si="2"/>
        <v>1</v>
      </c>
      <c r="E35" s="445">
        <v>71</v>
      </c>
      <c r="F35" t="s">
        <v>269</v>
      </c>
      <c r="G35" s="582">
        <v>22701</v>
      </c>
      <c r="H35" s="583">
        <v>1547</v>
      </c>
      <c r="I35" s="584">
        <v>1174</v>
      </c>
      <c r="J35" s="587">
        <f t="shared" si="4"/>
        <v>6.814677767499229</v>
      </c>
      <c r="K35" s="586">
        <f t="shared" si="4"/>
        <v>5.171578344566319</v>
      </c>
    </row>
    <row r="36" spans="1:11" ht="13.5" customHeight="1">
      <c r="A36" s="160" t="s">
        <v>165</v>
      </c>
      <c r="B36" s="161" t="s">
        <v>163</v>
      </c>
      <c r="C36" s="162" t="s">
        <v>166</v>
      </c>
      <c r="D36" s="217" t="b">
        <f t="shared" si="2"/>
        <v>0</v>
      </c>
      <c r="E36" s="393">
        <v>21</v>
      </c>
      <c r="F36"/>
      <c r="G36" s="596"/>
      <c r="H36" s="589"/>
      <c r="I36" s="588"/>
      <c r="J36" s="587"/>
      <c r="K36" s="586"/>
    </row>
    <row r="37" spans="1:11" ht="13.5" customHeight="1">
      <c r="A37" s="160" t="s">
        <v>167</v>
      </c>
      <c r="B37" s="161" t="s">
        <v>163</v>
      </c>
      <c r="C37" s="263" t="s">
        <v>168</v>
      </c>
      <c r="D37" s="217" t="b">
        <f t="shared" si="2"/>
        <v>0</v>
      </c>
      <c r="E37" s="393">
        <v>22</v>
      </c>
      <c r="F37"/>
      <c r="G37" s="596"/>
      <c r="H37" s="589"/>
      <c r="I37" s="588"/>
      <c r="J37" s="587"/>
      <c r="K37" s="586"/>
    </row>
    <row r="38" spans="1:11" ht="13.5" customHeight="1">
      <c r="A38" s="160" t="s">
        <v>167</v>
      </c>
      <c r="B38" s="161" t="s">
        <v>163</v>
      </c>
      <c r="C38" s="162" t="s">
        <v>169</v>
      </c>
      <c r="D38" s="217" t="b">
        <f t="shared" si="2"/>
        <v>0</v>
      </c>
      <c r="E38" s="393">
        <v>23</v>
      </c>
      <c r="F38"/>
      <c r="G38" s="596"/>
      <c r="H38" s="589"/>
      <c r="I38" s="588"/>
      <c r="J38" s="587"/>
      <c r="K38" s="586"/>
    </row>
    <row r="39" spans="1:11" ht="13.5" customHeight="1">
      <c r="A39" s="160" t="s">
        <v>170</v>
      </c>
      <c r="B39" s="161" t="s">
        <v>163</v>
      </c>
      <c r="C39" s="162" t="s">
        <v>171</v>
      </c>
      <c r="D39" s="217" t="b">
        <f t="shared" si="2"/>
        <v>0</v>
      </c>
      <c r="E39" s="393">
        <v>24</v>
      </c>
      <c r="F39"/>
      <c r="G39" s="596"/>
      <c r="H39" s="589"/>
      <c r="I39" s="588"/>
      <c r="J39" s="587"/>
      <c r="K39" s="586"/>
    </row>
    <row r="40" spans="1:11" ht="13.5" customHeight="1">
      <c r="A40" s="160" t="s">
        <v>172</v>
      </c>
      <c r="B40" s="161" t="s">
        <v>163</v>
      </c>
      <c r="C40" s="162" t="s">
        <v>173</v>
      </c>
      <c r="D40" s="217" t="b">
        <f t="shared" si="2"/>
        <v>0</v>
      </c>
      <c r="E40" s="393">
        <v>25</v>
      </c>
      <c r="F40" t="s">
        <v>267</v>
      </c>
      <c r="G40" s="582">
        <v>19086</v>
      </c>
      <c r="H40" s="583">
        <v>1620</v>
      </c>
      <c r="I40" s="584">
        <v>1260</v>
      </c>
      <c r="J40" s="585">
        <f>H40/$G40*100</f>
        <v>8.487896887771141</v>
      </c>
      <c r="K40" s="616">
        <f>I40/$G40*100</f>
        <v>6.601697579377554</v>
      </c>
    </row>
    <row r="41" spans="1:11" ht="13.5" customHeight="1">
      <c r="A41" s="160" t="s">
        <v>172</v>
      </c>
      <c r="B41" s="161" t="s">
        <v>163</v>
      </c>
      <c r="C41" s="270" t="s">
        <v>174</v>
      </c>
      <c r="D41" s="217" t="b">
        <f aca="true" t="shared" si="5" ref="D41:D72">EXACT(C41,F41)</f>
        <v>0</v>
      </c>
      <c r="E41" s="393">
        <v>26</v>
      </c>
      <c r="F41"/>
      <c r="G41" s="596"/>
      <c r="H41" s="589"/>
      <c r="I41" s="588"/>
      <c r="J41" s="587"/>
      <c r="K41" s="586"/>
    </row>
    <row r="42" spans="1:11" ht="13.5" customHeight="1">
      <c r="A42" s="160" t="s">
        <v>170</v>
      </c>
      <c r="B42" s="163" t="s">
        <v>163</v>
      </c>
      <c r="C42" s="271" t="s">
        <v>175</v>
      </c>
      <c r="D42" s="217" t="b">
        <f t="shared" si="5"/>
        <v>0</v>
      </c>
      <c r="E42" s="393">
        <v>27</v>
      </c>
      <c r="F42"/>
      <c r="G42" s="598"/>
      <c r="H42" s="599"/>
      <c r="I42" s="600"/>
      <c r="J42" s="601"/>
      <c r="K42" s="602"/>
    </row>
    <row r="43" spans="1:11" ht="13.5" customHeight="1">
      <c r="A43" s="234">
        <v>38803</v>
      </c>
      <c r="B43" s="179" t="s">
        <v>176</v>
      </c>
      <c r="C43" s="180" t="s">
        <v>177</v>
      </c>
      <c r="D43" s="217" t="b">
        <f t="shared" si="5"/>
        <v>1</v>
      </c>
      <c r="E43" s="393">
        <v>28</v>
      </c>
      <c r="F43" t="s">
        <v>177</v>
      </c>
      <c r="G43" s="603">
        <v>27264</v>
      </c>
      <c r="H43" s="604">
        <v>2262</v>
      </c>
      <c r="I43" s="605">
        <v>1725</v>
      </c>
      <c r="J43" s="615">
        <f aca="true" t="shared" si="6" ref="J43:K47">H43/$G43*100</f>
        <v>8.296654929577464</v>
      </c>
      <c r="K43" s="607">
        <f t="shared" si="6"/>
        <v>6.327024647887323</v>
      </c>
    </row>
    <row r="44" spans="2:11" ht="13.5" customHeight="1">
      <c r="B44" s="142" t="s">
        <v>176</v>
      </c>
      <c r="C44" s="278" t="s">
        <v>41</v>
      </c>
      <c r="D44" s="217" t="b">
        <f t="shared" si="5"/>
        <v>1</v>
      </c>
      <c r="E44" s="506">
        <v>80</v>
      </c>
      <c r="F44" t="s">
        <v>270</v>
      </c>
      <c r="G44" s="617">
        <v>19670</v>
      </c>
      <c r="H44" s="583">
        <v>1229</v>
      </c>
      <c r="I44" s="588">
        <v>754</v>
      </c>
      <c r="J44" s="587">
        <f t="shared" si="6"/>
        <v>6.248093543467209</v>
      </c>
      <c r="K44" s="586">
        <f t="shared" si="6"/>
        <v>3.833248601931876</v>
      </c>
    </row>
    <row r="45" spans="1:11" ht="13.5" customHeight="1">
      <c r="A45" s="284" t="s">
        <v>178</v>
      </c>
      <c r="B45" s="106" t="s">
        <v>176</v>
      </c>
      <c r="C45" s="201" t="s">
        <v>42</v>
      </c>
      <c r="D45" s="217" t="b">
        <f t="shared" si="5"/>
        <v>1</v>
      </c>
      <c r="E45" s="393">
        <v>29</v>
      </c>
      <c r="F45" t="s">
        <v>271</v>
      </c>
      <c r="G45" s="582">
        <v>52347</v>
      </c>
      <c r="H45" s="583">
        <v>4226</v>
      </c>
      <c r="I45" s="584">
        <v>2503</v>
      </c>
      <c r="J45" s="587">
        <f t="shared" si="6"/>
        <v>8.073050986685006</v>
      </c>
      <c r="K45" s="586">
        <f t="shared" si="6"/>
        <v>4.7815538617303766</v>
      </c>
    </row>
    <row r="46" spans="1:11" ht="13.5" customHeight="1">
      <c r="A46" s="284" t="s">
        <v>179</v>
      </c>
      <c r="B46" s="106" t="s">
        <v>176</v>
      </c>
      <c r="C46" s="201" t="s">
        <v>43</v>
      </c>
      <c r="D46" s="217" t="b">
        <f t="shared" si="5"/>
        <v>1</v>
      </c>
      <c r="E46" s="393">
        <v>30</v>
      </c>
      <c r="F46" t="s">
        <v>272</v>
      </c>
      <c r="G46" s="582">
        <v>47103</v>
      </c>
      <c r="H46" s="583">
        <v>2471</v>
      </c>
      <c r="I46" s="584">
        <v>2041</v>
      </c>
      <c r="J46" s="587">
        <f t="shared" si="6"/>
        <v>5.245950364095705</v>
      </c>
      <c r="K46" s="586">
        <f t="shared" si="6"/>
        <v>4.333057342419804</v>
      </c>
    </row>
    <row r="47" spans="1:11" ht="13.5" customHeight="1">
      <c r="A47" s="160" t="s">
        <v>180</v>
      </c>
      <c r="B47" s="106" t="s">
        <v>176</v>
      </c>
      <c r="C47" s="107" t="s">
        <v>181</v>
      </c>
      <c r="D47" s="217" t="b">
        <f t="shared" si="5"/>
        <v>1</v>
      </c>
      <c r="E47" s="393">
        <v>31</v>
      </c>
      <c r="F47" t="s">
        <v>181</v>
      </c>
      <c r="G47" s="582">
        <v>144013</v>
      </c>
      <c r="H47" s="583">
        <v>12865</v>
      </c>
      <c r="I47" s="584">
        <v>7720</v>
      </c>
      <c r="J47" s="585">
        <f t="shared" si="6"/>
        <v>8.93322130640984</v>
      </c>
      <c r="K47" s="586">
        <f t="shared" si="6"/>
        <v>5.3606271656031055</v>
      </c>
    </row>
    <row r="48" spans="1:11" ht="13.5" customHeight="1">
      <c r="A48" s="160" t="s">
        <v>182</v>
      </c>
      <c r="B48" s="161" t="s">
        <v>176</v>
      </c>
      <c r="C48" s="162" t="s">
        <v>183</v>
      </c>
      <c r="D48" s="217" t="b">
        <f t="shared" si="5"/>
        <v>0</v>
      </c>
      <c r="E48" s="393">
        <v>32</v>
      </c>
      <c r="F48"/>
      <c r="G48" s="596"/>
      <c r="H48" s="589"/>
      <c r="I48" s="588"/>
      <c r="J48" s="587"/>
      <c r="K48" s="586"/>
    </row>
    <row r="49" spans="1:11" ht="13.5" customHeight="1">
      <c r="A49" s="284" t="s">
        <v>184</v>
      </c>
      <c r="B49" s="161" t="s">
        <v>176</v>
      </c>
      <c r="C49" s="162" t="s">
        <v>185</v>
      </c>
      <c r="D49" s="217" t="b">
        <f t="shared" si="5"/>
        <v>0</v>
      </c>
      <c r="E49" s="393">
        <v>35</v>
      </c>
      <c r="F49"/>
      <c r="G49" s="596"/>
      <c r="H49" s="589"/>
      <c r="I49" s="588"/>
      <c r="J49" s="587"/>
      <c r="K49" s="586"/>
    </row>
    <row r="50" spans="1:11" ht="13.5" customHeight="1">
      <c r="A50" s="160" t="s">
        <v>182</v>
      </c>
      <c r="B50" s="285" t="s">
        <v>176</v>
      </c>
      <c r="C50" s="271" t="s">
        <v>186</v>
      </c>
      <c r="D50" s="217" t="b">
        <f t="shared" si="5"/>
        <v>0</v>
      </c>
      <c r="E50" s="393">
        <v>36</v>
      </c>
      <c r="F50"/>
      <c r="G50" s="618"/>
      <c r="H50" s="592"/>
      <c r="I50" s="588"/>
      <c r="J50" s="587"/>
      <c r="K50" s="595"/>
    </row>
    <row r="51" spans="2:11" ht="13.5" customHeight="1">
      <c r="B51" s="286" t="s">
        <v>187</v>
      </c>
      <c r="C51" s="287" t="s">
        <v>48</v>
      </c>
      <c r="D51" s="217" t="b">
        <f t="shared" si="5"/>
        <v>1</v>
      </c>
      <c r="E51" s="393">
        <v>37</v>
      </c>
      <c r="F51" t="s">
        <v>273</v>
      </c>
      <c r="G51" s="619">
        <v>67446</v>
      </c>
      <c r="H51" s="620">
        <v>2847</v>
      </c>
      <c r="I51" s="621">
        <v>1929</v>
      </c>
      <c r="J51" s="622">
        <f aca="true" t="shared" si="7" ref="J51:J65">H51/$G51*100</f>
        <v>4.2211547015390085</v>
      </c>
      <c r="K51" s="623">
        <f aca="true" t="shared" si="8" ref="K51:K65">I51/$G51*100</f>
        <v>2.8600658304421316</v>
      </c>
    </row>
    <row r="52" spans="2:11" ht="13.5" customHeight="1">
      <c r="B52" s="179" t="s">
        <v>188</v>
      </c>
      <c r="C52" s="245" t="s">
        <v>49</v>
      </c>
      <c r="D52" s="217" t="b">
        <f t="shared" si="5"/>
        <v>1</v>
      </c>
      <c r="E52" s="393">
        <v>38</v>
      </c>
      <c r="F52" t="s">
        <v>274</v>
      </c>
      <c r="G52" s="603">
        <v>44370</v>
      </c>
      <c r="H52" s="583">
        <v>4093</v>
      </c>
      <c r="I52" s="584">
        <v>2912</v>
      </c>
      <c r="J52" s="585">
        <f t="shared" si="7"/>
        <v>9.224701374802795</v>
      </c>
      <c r="K52" s="607">
        <f t="shared" si="8"/>
        <v>6.562993013297273</v>
      </c>
    </row>
    <row r="53" spans="2:11" ht="13.5" customHeight="1">
      <c r="B53" s="106" t="s">
        <v>188</v>
      </c>
      <c r="C53" s="201" t="s">
        <v>50</v>
      </c>
      <c r="D53" s="217" t="b">
        <f t="shared" si="5"/>
        <v>1</v>
      </c>
      <c r="E53" s="393">
        <v>39</v>
      </c>
      <c r="F53" t="s">
        <v>189</v>
      </c>
      <c r="G53" s="582">
        <v>19834</v>
      </c>
      <c r="H53" s="583">
        <v>1394</v>
      </c>
      <c r="I53" s="588">
        <v>838</v>
      </c>
      <c r="J53" s="587">
        <f t="shared" si="7"/>
        <v>7.028335182010689</v>
      </c>
      <c r="K53" s="586">
        <f t="shared" si="8"/>
        <v>4.225068064938994</v>
      </c>
    </row>
    <row r="54" spans="2:11" ht="13.5" customHeight="1">
      <c r="B54" s="85" t="s">
        <v>188</v>
      </c>
      <c r="C54" s="201" t="s">
        <v>51</v>
      </c>
      <c r="D54" s="217" t="b">
        <f t="shared" si="5"/>
        <v>1</v>
      </c>
      <c r="E54" s="393">
        <v>40</v>
      </c>
      <c r="F54" t="s">
        <v>276</v>
      </c>
      <c r="G54" s="582">
        <v>105600</v>
      </c>
      <c r="H54" s="583">
        <v>8096</v>
      </c>
      <c r="I54" s="584">
        <v>5484</v>
      </c>
      <c r="J54" s="587">
        <f t="shared" si="7"/>
        <v>7.666666666666666</v>
      </c>
      <c r="K54" s="586">
        <f t="shared" si="8"/>
        <v>5.193181818181818</v>
      </c>
    </row>
    <row r="55" spans="2:11" ht="13.5" customHeight="1">
      <c r="B55" s="106" t="s">
        <v>188</v>
      </c>
      <c r="C55" s="201" t="s">
        <v>52</v>
      </c>
      <c r="D55" s="217" t="b">
        <f t="shared" si="5"/>
        <v>1</v>
      </c>
      <c r="E55" s="393">
        <v>41</v>
      </c>
      <c r="F55" t="s">
        <v>277</v>
      </c>
      <c r="G55" s="582">
        <v>32364</v>
      </c>
      <c r="H55" s="583">
        <v>2688</v>
      </c>
      <c r="I55" s="584">
        <v>1600</v>
      </c>
      <c r="J55" s="587">
        <f t="shared" si="7"/>
        <v>8.305524657026325</v>
      </c>
      <c r="K55" s="586">
        <f t="shared" si="8"/>
        <v>4.9437646768013845</v>
      </c>
    </row>
    <row r="56" spans="2:11" ht="13.5" customHeight="1">
      <c r="B56" s="142" t="s">
        <v>188</v>
      </c>
      <c r="C56" s="278" t="s">
        <v>190</v>
      </c>
      <c r="D56" s="217" t="b">
        <f t="shared" si="5"/>
        <v>1</v>
      </c>
      <c r="E56" s="393">
        <v>42</v>
      </c>
      <c r="F56" t="s">
        <v>190</v>
      </c>
      <c r="G56" s="591">
        <v>16639</v>
      </c>
      <c r="H56" s="609">
        <v>1687</v>
      </c>
      <c r="I56" s="610">
        <v>1249</v>
      </c>
      <c r="J56" s="624">
        <f t="shared" si="7"/>
        <v>10.13883045856121</v>
      </c>
      <c r="K56" s="625">
        <f t="shared" si="8"/>
        <v>7.506460724803174</v>
      </c>
    </row>
    <row r="57" spans="2:11" ht="13.5" customHeight="1">
      <c r="B57" s="179" t="s">
        <v>191</v>
      </c>
      <c r="C57" s="330" t="s">
        <v>54</v>
      </c>
      <c r="D57" s="217" t="b">
        <f t="shared" si="5"/>
        <v>1</v>
      </c>
      <c r="E57" s="393">
        <v>43</v>
      </c>
      <c r="F57" t="s">
        <v>278</v>
      </c>
      <c r="G57" s="576">
        <v>19865</v>
      </c>
      <c r="H57" s="604">
        <v>2566</v>
      </c>
      <c r="I57" s="605">
        <v>2399</v>
      </c>
      <c r="J57" s="606">
        <f t="shared" si="7"/>
        <v>12.917191039516737</v>
      </c>
      <c r="K57" s="580">
        <f t="shared" si="8"/>
        <v>12.076516486282406</v>
      </c>
    </row>
    <row r="58" spans="1:11" ht="13.5" customHeight="1">
      <c r="A58" s="160" t="s">
        <v>192</v>
      </c>
      <c r="B58" s="106" t="s">
        <v>191</v>
      </c>
      <c r="C58" s="201" t="s">
        <v>55</v>
      </c>
      <c r="D58" s="217" t="b">
        <f t="shared" si="5"/>
        <v>1</v>
      </c>
      <c r="E58" s="393">
        <v>44</v>
      </c>
      <c r="F58" t="s">
        <v>279</v>
      </c>
      <c r="G58" s="582">
        <v>13815</v>
      </c>
      <c r="H58" s="583">
        <v>1640</v>
      </c>
      <c r="I58" s="584">
        <v>1477</v>
      </c>
      <c r="J58" s="585">
        <f t="shared" si="7"/>
        <v>11.871154542164314</v>
      </c>
      <c r="K58" s="616">
        <f t="shared" si="8"/>
        <v>10.691277596815056</v>
      </c>
    </row>
    <row r="59" spans="1:11" ht="13.5" customHeight="1">
      <c r="A59" s="234">
        <v>38796</v>
      </c>
      <c r="B59" s="106" t="s">
        <v>191</v>
      </c>
      <c r="C59" s="107" t="s">
        <v>193</v>
      </c>
      <c r="D59" s="217" t="b">
        <f t="shared" si="5"/>
        <v>1</v>
      </c>
      <c r="E59" s="393">
        <v>45</v>
      </c>
      <c r="F59" t="s">
        <v>193</v>
      </c>
      <c r="G59" s="582">
        <v>15533</v>
      </c>
      <c r="H59" s="583">
        <v>2126</v>
      </c>
      <c r="I59" s="584">
        <v>1813</v>
      </c>
      <c r="J59" s="585">
        <f t="shared" si="7"/>
        <v>13.686988991180069</v>
      </c>
      <c r="K59" s="616">
        <f t="shared" si="8"/>
        <v>11.67192429022082</v>
      </c>
    </row>
    <row r="60" spans="2:11" ht="13.5" customHeight="1">
      <c r="B60" s="106" t="s">
        <v>191</v>
      </c>
      <c r="C60" s="201" t="s">
        <v>56</v>
      </c>
      <c r="D60" s="217" t="b">
        <f t="shared" si="5"/>
        <v>1</v>
      </c>
      <c r="E60" s="393">
        <v>46</v>
      </c>
      <c r="F60" t="s">
        <v>280</v>
      </c>
      <c r="G60" s="582">
        <v>9290</v>
      </c>
      <c r="H60" s="589">
        <v>992</v>
      </c>
      <c r="I60" s="588">
        <v>821</v>
      </c>
      <c r="J60" s="585">
        <f t="shared" si="7"/>
        <v>10.678148546824543</v>
      </c>
      <c r="K60" s="616">
        <f t="shared" si="8"/>
        <v>8.83745963401507</v>
      </c>
    </row>
    <row r="61" spans="2:11" ht="13.5" customHeight="1">
      <c r="B61" s="106" t="s">
        <v>191</v>
      </c>
      <c r="C61" s="201" t="s">
        <v>194</v>
      </c>
      <c r="D61" s="217" t="b">
        <f t="shared" si="5"/>
        <v>1</v>
      </c>
      <c r="E61" s="393">
        <v>47</v>
      </c>
      <c r="F61" t="s">
        <v>194</v>
      </c>
      <c r="G61" s="591">
        <v>2534</v>
      </c>
      <c r="H61" s="589">
        <v>213</v>
      </c>
      <c r="I61" s="593">
        <v>139</v>
      </c>
      <c r="J61" s="585">
        <f t="shared" si="7"/>
        <v>8.405682715074981</v>
      </c>
      <c r="K61" s="595">
        <f t="shared" si="8"/>
        <v>5.485398579321231</v>
      </c>
    </row>
    <row r="62" spans="2:11" ht="13.5" customHeight="1">
      <c r="B62" s="106" t="s">
        <v>191</v>
      </c>
      <c r="C62" s="201" t="s">
        <v>58</v>
      </c>
      <c r="D62" s="217" t="b">
        <f t="shared" si="5"/>
        <v>1</v>
      </c>
      <c r="E62" s="445">
        <v>76</v>
      </c>
      <c r="F62" t="s">
        <v>281</v>
      </c>
      <c r="G62" s="582">
        <v>2858</v>
      </c>
      <c r="H62" s="589">
        <v>280</v>
      </c>
      <c r="I62" s="588">
        <v>215</v>
      </c>
      <c r="J62" s="585">
        <f t="shared" si="7"/>
        <v>9.79706088173548</v>
      </c>
      <c r="K62" s="616">
        <f t="shared" si="8"/>
        <v>7.522743177046885</v>
      </c>
    </row>
    <row r="63" spans="2:11" ht="13.5" customHeight="1">
      <c r="B63" s="106" t="s">
        <v>191</v>
      </c>
      <c r="C63" s="201" t="s">
        <v>195</v>
      </c>
      <c r="D63" s="217" t="b">
        <f t="shared" si="5"/>
        <v>1</v>
      </c>
      <c r="E63" s="393">
        <v>48</v>
      </c>
      <c r="F63" t="s">
        <v>195</v>
      </c>
      <c r="G63" s="603">
        <v>3634</v>
      </c>
      <c r="H63" s="589">
        <v>430</v>
      </c>
      <c r="I63" s="588">
        <v>368</v>
      </c>
      <c r="J63" s="585">
        <f t="shared" si="7"/>
        <v>11.832691249312052</v>
      </c>
      <c r="K63" s="616">
        <f t="shared" si="8"/>
        <v>10.126582278481013</v>
      </c>
    </row>
    <row r="64" spans="2:11" ht="13.5" customHeight="1">
      <c r="B64" s="106" t="s">
        <v>191</v>
      </c>
      <c r="C64" s="201" t="s">
        <v>196</v>
      </c>
      <c r="D64" s="217" t="b">
        <f t="shared" si="5"/>
        <v>1</v>
      </c>
      <c r="E64" s="393">
        <v>50</v>
      </c>
      <c r="F64" t="s">
        <v>196</v>
      </c>
      <c r="G64" s="582">
        <v>2993</v>
      </c>
      <c r="H64" s="589">
        <v>573</v>
      </c>
      <c r="I64" s="588">
        <v>410</v>
      </c>
      <c r="J64" s="585">
        <f t="shared" si="7"/>
        <v>19.14467089876378</v>
      </c>
      <c r="K64" s="616">
        <f t="shared" si="8"/>
        <v>13.698630136986301</v>
      </c>
    </row>
    <row r="65" spans="2:11" ht="13.5" customHeight="1">
      <c r="B65" s="106" t="s">
        <v>191</v>
      </c>
      <c r="C65" s="201" t="s">
        <v>197</v>
      </c>
      <c r="D65" s="217" t="b">
        <f t="shared" si="5"/>
        <v>1</v>
      </c>
      <c r="E65" s="393">
        <v>54</v>
      </c>
      <c r="F65" t="s">
        <v>197</v>
      </c>
      <c r="G65" s="582">
        <v>3516</v>
      </c>
      <c r="H65" s="589">
        <v>516</v>
      </c>
      <c r="I65" s="588">
        <v>452</v>
      </c>
      <c r="J65" s="585">
        <f t="shared" si="7"/>
        <v>14.675767918088736</v>
      </c>
      <c r="K65" s="616">
        <f t="shared" si="8"/>
        <v>12.85551763367463</v>
      </c>
    </row>
    <row r="66" spans="1:11" ht="13.5" customHeight="1">
      <c r="A66" s="135" t="s">
        <v>198</v>
      </c>
      <c r="B66" s="161" t="s">
        <v>191</v>
      </c>
      <c r="C66" s="162" t="s">
        <v>199</v>
      </c>
      <c r="D66" s="217" t="b">
        <f t="shared" si="5"/>
        <v>0</v>
      </c>
      <c r="E66" s="393">
        <v>49</v>
      </c>
      <c r="F66"/>
      <c r="G66" s="626"/>
      <c r="H66" s="589"/>
      <c r="I66" s="627"/>
      <c r="J66" s="587"/>
      <c r="K66" s="628"/>
    </row>
    <row r="67" spans="1:11" ht="13.5" customHeight="1">
      <c r="A67" s="135" t="s">
        <v>198</v>
      </c>
      <c r="B67" s="161" t="s">
        <v>191</v>
      </c>
      <c r="C67" s="162" t="s">
        <v>200</v>
      </c>
      <c r="D67" s="217" t="b">
        <f t="shared" si="5"/>
        <v>0</v>
      </c>
      <c r="E67" s="393">
        <v>51</v>
      </c>
      <c r="F67"/>
      <c r="G67" s="596"/>
      <c r="H67" s="589"/>
      <c r="I67" s="588"/>
      <c r="J67" s="587"/>
      <c r="K67" s="586"/>
    </row>
    <row r="68" spans="1:11" ht="13.5" customHeight="1">
      <c r="A68" s="160" t="s">
        <v>201</v>
      </c>
      <c r="B68" s="161" t="s">
        <v>191</v>
      </c>
      <c r="C68" s="162" t="s">
        <v>202</v>
      </c>
      <c r="D68" s="217" t="b">
        <f t="shared" si="5"/>
        <v>0</v>
      </c>
      <c r="E68" s="393">
        <v>52</v>
      </c>
      <c r="F68"/>
      <c r="G68" s="596"/>
      <c r="H68" s="589"/>
      <c r="I68" s="588"/>
      <c r="J68" s="587"/>
      <c r="K68" s="586"/>
    </row>
    <row r="69" spans="1:11" ht="13.5" customHeight="1">
      <c r="A69" s="160" t="s">
        <v>201</v>
      </c>
      <c r="B69" s="161" t="s">
        <v>191</v>
      </c>
      <c r="C69" s="162" t="s">
        <v>203</v>
      </c>
      <c r="D69" s="217" t="b">
        <f t="shared" si="5"/>
        <v>0</v>
      </c>
      <c r="E69" s="393">
        <v>53</v>
      </c>
      <c r="F69"/>
      <c r="G69" s="596"/>
      <c r="H69" s="589"/>
      <c r="I69" s="588"/>
      <c r="J69" s="587"/>
      <c r="K69" s="586"/>
    </row>
    <row r="70" spans="1:11" ht="13.5" customHeight="1">
      <c r="A70" s="160" t="s">
        <v>201</v>
      </c>
      <c r="B70" s="161" t="s">
        <v>191</v>
      </c>
      <c r="C70" s="162" t="s">
        <v>204</v>
      </c>
      <c r="D70" s="217" t="b">
        <f t="shared" si="5"/>
        <v>0</v>
      </c>
      <c r="E70" s="393">
        <v>55</v>
      </c>
      <c r="F70"/>
      <c r="G70" s="618"/>
      <c r="H70" s="589"/>
      <c r="I70" s="588"/>
      <c r="J70" s="587"/>
      <c r="K70" s="595"/>
    </row>
    <row r="71" spans="1:11" ht="13.5" customHeight="1">
      <c r="A71" s="160" t="s">
        <v>201</v>
      </c>
      <c r="B71" s="161" t="s">
        <v>191</v>
      </c>
      <c r="C71" s="162" t="s">
        <v>205</v>
      </c>
      <c r="D71" s="217" t="b">
        <f t="shared" si="5"/>
        <v>0</v>
      </c>
      <c r="E71" s="393">
        <v>56</v>
      </c>
      <c r="F71"/>
      <c r="G71" s="618"/>
      <c r="H71" s="589"/>
      <c r="I71" s="588"/>
      <c r="J71" s="587"/>
      <c r="K71" s="595"/>
    </row>
    <row r="72" spans="1:11" ht="13.5" customHeight="1">
      <c r="A72" s="160" t="s">
        <v>201</v>
      </c>
      <c r="B72" s="161" t="s">
        <v>191</v>
      </c>
      <c r="C72" s="162" t="s">
        <v>206</v>
      </c>
      <c r="D72" s="217" t="b">
        <f t="shared" si="5"/>
        <v>0</v>
      </c>
      <c r="E72" s="393">
        <v>57</v>
      </c>
      <c r="F72"/>
      <c r="G72" s="618"/>
      <c r="H72" s="589"/>
      <c r="I72" s="588"/>
      <c r="J72" s="587"/>
      <c r="K72" s="595"/>
    </row>
    <row r="73" spans="1:11" ht="13.5" customHeight="1">
      <c r="A73" s="160" t="s">
        <v>201</v>
      </c>
      <c r="B73" s="161" t="s">
        <v>191</v>
      </c>
      <c r="C73" s="162" t="s">
        <v>207</v>
      </c>
      <c r="D73" s="217" t="b">
        <f aca="true" t="shared" si="9" ref="D73:D92">EXACT(C73,F73)</f>
        <v>0</v>
      </c>
      <c r="E73" s="393">
        <v>58</v>
      </c>
      <c r="F73"/>
      <c r="G73" s="618"/>
      <c r="H73" s="592"/>
      <c r="I73" s="588"/>
      <c r="J73" s="587"/>
      <c r="K73" s="595"/>
    </row>
    <row r="74" spans="1:11" ht="13.5" customHeight="1">
      <c r="A74" s="160" t="s">
        <v>201</v>
      </c>
      <c r="B74" s="161" t="s">
        <v>191</v>
      </c>
      <c r="C74" s="162" t="s">
        <v>208</v>
      </c>
      <c r="D74" s="217" t="b">
        <f t="shared" si="9"/>
        <v>0</v>
      </c>
      <c r="E74" s="393">
        <v>59</v>
      </c>
      <c r="F74"/>
      <c r="G74" s="618"/>
      <c r="H74" s="589"/>
      <c r="I74" s="588"/>
      <c r="J74" s="587"/>
      <c r="K74" s="595"/>
    </row>
    <row r="75" spans="1:11" ht="13.5" customHeight="1">
      <c r="A75" s="160" t="s">
        <v>209</v>
      </c>
      <c r="B75" s="163" t="s">
        <v>191</v>
      </c>
      <c r="C75" s="271" t="s">
        <v>210</v>
      </c>
      <c r="D75" s="217" t="b">
        <f t="shared" si="9"/>
        <v>0</v>
      </c>
      <c r="E75" s="393">
        <v>60</v>
      </c>
      <c r="F75"/>
      <c r="G75" s="618"/>
      <c r="H75" s="592"/>
      <c r="I75" s="593"/>
      <c r="J75" s="594"/>
      <c r="K75" s="595"/>
    </row>
    <row r="76" spans="1:11" ht="13.5" customHeight="1">
      <c r="A76" s="135" t="s">
        <v>211</v>
      </c>
      <c r="B76" s="333" t="s">
        <v>212</v>
      </c>
      <c r="C76" s="180" t="s">
        <v>213</v>
      </c>
      <c r="D76" s="217" t="b">
        <f t="shared" si="9"/>
        <v>1</v>
      </c>
      <c r="E76" s="502">
        <v>61</v>
      </c>
      <c r="F76" t="s">
        <v>213</v>
      </c>
      <c r="G76" s="629">
        <v>14382</v>
      </c>
      <c r="H76" s="577">
        <v>1880</v>
      </c>
      <c r="I76" s="578">
        <v>1398</v>
      </c>
      <c r="J76" s="630">
        <f aca="true" t="shared" si="10" ref="J76:K81">H76/$G76*100</f>
        <v>13.071895424836603</v>
      </c>
      <c r="K76" s="580">
        <f t="shared" si="10"/>
        <v>9.720483938256153</v>
      </c>
    </row>
    <row r="77" spans="2:11" ht="13.5" customHeight="1">
      <c r="B77" s="205" t="s">
        <v>212</v>
      </c>
      <c r="C77" s="206" t="s">
        <v>72</v>
      </c>
      <c r="D77" s="217" t="b">
        <f t="shared" si="9"/>
        <v>1</v>
      </c>
      <c r="E77" s="552">
        <v>62</v>
      </c>
      <c r="F77" t="s">
        <v>282</v>
      </c>
      <c r="G77" s="631">
        <v>2384</v>
      </c>
      <c r="H77" s="599">
        <v>258</v>
      </c>
      <c r="I77" s="600">
        <v>161</v>
      </c>
      <c r="J77" s="624">
        <f t="shared" si="10"/>
        <v>10.822147651006711</v>
      </c>
      <c r="K77" s="632">
        <f t="shared" si="10"/>
        <v>6.753355704697987</v>
      </c>
    </row>
    <row r="78" spans="2:11" ht="13.5" customHeight="1">
      <c r="B78" s="85" t="s">
        <v>214</v>
      </c>
      <c r="C78" s="245" t="s">
        <v>73</v>
      </c>
      <c r="D78" s="217" t="b">
        <f t="shared" si="9"/>
        <v>1</v>
      </c>
      <c r="E78" s="445">
        <v>66</v>
      </c>
      <c r="F78" t="s">
        <v>283</v>
      </c>
      <c r="G78" s="582">
        <v>6407</v>
      </c>
      <c r="H78" s="589">
        <v>598</v>
      </c>
      <c r="I78" s="588">
        <v>558</v>
      </c>
      <c r="J78" s="585">
        <f t="shared" si="10"/>
        <v>9.333541439051038</v>
      </c>
      <c r="K78" s="616">
        <f t="shared" si="10"/>
        <v>8.709224285937257</v>
      </c>
    </row>
    <row r="79" spans="2:11" ht="13.5" customHeight="1">
      <c r="B79" s="106" t="s">
        <v>214</v>
      </c>
      <c r="C79" s="201" t="s">
        <v>74</v>
      </c>
      <c r="D79" s="217" t="b">
        <f t="shared" si="9"/>
        <v>1</v>
      </c>
      <c r="E79" s="445">
        <v>68</v>
      </c>
      <c r="F79" t="s">
        <v>284</v>
      </c>
      <c r="G79" s="582">
        <v>4025</v>
      </c>
      <c r="H79" s="589">
        <v>459</v>
      </c>
      <c r="I79" s="588">
        <v>357</v>
      </c>
      <c r="J79" s="585">
        <f t="shared" si="10"/>
        <v>11.403726708074533</v>
      </c>
      <c r="K79" s="616">
        <f t="shared" si="10"/>
        <v>8.869565217391303</v>
      </c>
    </row>
    <row r="80" spans="2:11" ht="13.5" customHeight="1">
      <c r="B80" s="106" t="s">
        <v>214</v>
      </c>
      <c r="C80" s="201" t="s">
        <v>75</v>
      </c>
      <c r="D80" s="217" t="b">
        <f t="shared" si="9"/>
        <v>1</v>
      </c>
      <c r="E80" s="445">
        <v>69</v>
      </c>
      <c r="F80" t="s">
        <v>285</v>
      </c>
      <c r="G80" s="582">
        <v>4752</v>
      </c>
      <c r="H80" s="589">
        <v>489</v>
      </c>
      <c r="I80" s="588">
        <v>303</v>
      </c>
      <c r="J80" s="585">
        <f t="shared" si="10"/>
        <v>10.29040404040404</v>
      </c>
      <c r="K80" s="616">
        <f t="shared" si="10"/>
        <v>6.376262626262625</v>
      </c>
    </row>
    <row r="81" spans="2:11" ht="13.5" customHeight="1">
      <c r="B81" s="106" t="s">
        <v>214</v>
      </c>
      <c r="C81" s="201" t="s">
        <v>76</v>
      </c>
      <c r="D81" s="217" t="b">
        <f t="shared" si="9"/>
        <v>1</v>
      </c>
      <c r="E81" s="445">
        <v>70</v>
      </c>
      <c r="F81" t="s">
        <v>286</v>
      </c>
      <c r="G81" s="582">
        <v>4226</v>
      </c>
      <c r="H81" s="589">
        <v>449</v>
      </c>
      <c r="I81" s="588">
        <v>343</v>
      </c>
      <c r="J81" s="585">
        <f t="shared" si="10"/>
        <v>10.624704212020823</v>
      </c>
      <c r="K81" s="616">
        <f t="shared" si="10"/>
        <v>8.11642214860388</v>
      </c>
    </row>
    <row r="82" spans="1:11" ht="13.5" customHeight="1">
      <c r="A82" s="160" t="s">
        <v>167</v>
      </c>
      <c r="B82" s="161" t="s">
        <v>214</v>
      </c>
      <c r="C82" s="162" t="s">
        <v>215</v>
      </c>
      <c r="D82" s="217" t="b">
        <f t="shared" si="9"/>
        <v>0</v>
      </c>
      <c r="E82" s="445">
        <v>72</v>
      </c>
      <c r="F82"/>
      <c r="G82" s="596"/>
      <c r="H82" s="589"/>
      <c r="I82" s="588"/>
      <c r="J82" s="587"/>
      <c r="K82" s="586"/>
    </row>
    <row r="83" spans="1:11" ht="13.5" customHeight="1">
      <c r="A83" s="160" t="s">
        <v>165</v>
      </c>
      <c r="B83" s="161" t="s">
        <v>214</v>
      </c>
      <c r="C83" s="162" t="s">
        <v>216</v>
      </c>
      <c r="D83" s="217" t="b">
        <f t="shared" si="9"/>
        <v>0</v>
      </c>
      <c r="E83" s="445">
        <v>73</v>
      </c>
      <c r="F83"/>
      <c r="G83" s="596"/>
      <c r="H83" s="589"/>
      <c r="I83" s="588"/>
      <c r="J83" s="587"/>
      <c r="K83" s="586"/>
    </row>
    <row r="84" spans="1:11" ht="13.5" customHeight="1">
      <c r="A84" s="160" t="s">
        <v>172</v>
      </c>
      <c r="B84" s="161" t="s">
        <v>214</v>
      </c>
      <c r="C84" s="162" t="s">
        <v>217</v>
      </c>
      <c r="D84" s="217" t="b">
        <f t="shared" si="9"/>
        <v>0</v>
      </c>
      <c r="E84" s="445">
        <v>74</v>
      </c>
      <c r="F84"/>
      <c r="G84" s="596"/>
      <c r="H84" s="589"/>
      <c r="I84" s="588"/>
      <c r="J84" s="587"/>
      <c r="K84" s="586"/>
    </row>
    <row r="85" spans="1:11" ht="13.5" customHeight="1">
      <c r="A85" s="160" t="s">
        <v>172</v>
      </c>
      <c r="B85" s="161" t="s">
        <v>214</v>
      </c>
      <c r="C85" s="162" t="s">
        <v>218</v>
      </c>
      <c r="D85" s="217" t="b">
        <f t="shared" si="9"/>
        <v>0</v>
      </c>
      <c r="E85" s="445">
        <v>75</v>
      </c>
      <c r="F85"/>
      <c r="G85" s="596"/>
      <c r="H85" s="589"/>
      <c r="I85" s="588"/>
      <c r="J85" s="587"/>
      <c r="K85" s="586"/>
    </row>
    <row r="86" spans="1:11" ht="13.5" customHeight="1">
      <c r="A86" s="135" t="s">
        <v>198</v>
      </c>
      <c r="B86" s="163" t="s">
        <v>214</v>
      </c>
      <c r="C86" s="164" t="s">
        <v>219</v>
      </c>
      <c r="D86" s="217" t="b">
        <f t="shared" si="9"/>
        <v>0</v>
      </c>
      <c r="E86" s="552">
        <v>77</v>
      </c>
      <c r="F86"/>
      <c r="G86" s="598"/>
      <c r="H86" s="599"/>
      <c r="I86" s="600"/>
      <c r="J86" s="601"/>
      <c r="K86" s="602"/>
    </row>
    <row r="87" spans="2:11" ht="13.5" customHeight="1">
      <c r="B87" s="179" t="s">
        <v>220</v>
      </c>
      <c r="C87" s="245" t="s">
        <v>82</v>
      </c>
      <c r="D87" s="217" t="b">
        <f t="shared" si="9"/>
        <v>1</v>
      </c>
      <c r="E87" s="393">
        <v>78</v>
      </c>
      <c r="F87" t="s">
        <v>287</v>
      </c>
      <c r="G87" s="633">
        <v>26812</v>
      </c>
      <c r="H87" s="604">
        <v>2570</v>
      </c>
      <c r="I87" s="605">
        <v>2330</v>
      </c>
      <c r="J87" s="606">
        <f aca="true" t="shared" si="11" ref="J87:K91">H87/$G87*100</f>
        <v>9.585260331194988</v>
      </c>
      <c r="K87" s="616">
        <f t="shared" si="11"/>
        <v>8.690138743846038</v>
      </c>
    </row>
    <row r="88" spans="2:11" ht="13.5" customHeight="1">
      <c r="B88" s="106" t="s">
        <v>220</v>
      </c>
      <c r="C88" s="201" t="s">
        <v>83</v>
      </c>
      <c r="D88" s="217" t="b">
        <f t="shared" si="9"/>
        <v>1</v>
      </c>
      <c r="E88" s="393">
        <v>79</v>
      </c>
      <c r="F88" t="s">
        <v>288</v>
      </c>
      <c r="G88" s="617">
        <v>49598</v>
      </c>
      <c r="H88" s="583">
        <v>5297</v>
      </c>
      <c r="I88" s="584">
        <v>2826</v>
      </c>
      <c r="J88" s="585">
        <f t="shared" si="11"/>
        <v>10.679866123634017</v>
      </c>
      <c r="K88" s="586">
        <f t="shared" si="11"/>
        <v>5.697810395580467</v>
      </c>
    </row>
    <row r="89" spans="2:11" ht="13.5" customHeight="1">
      <c r="B89" s="106" t="s">
        <v>220</v>
      </c>
      <c r="C89" s="201" t="s">
        <v>84</v>
      </c>
      <c r="D89" s="217" t="b">
        <f t="shared" si="9"/>
        <v>1</v>
      </c>
      <c r="E89" s="445">
        <v>81</v>
      </c>
      <c r="F89" t="s">
        <v>289</v>
      </c>
      <c r="G89" s="617">
        <v>7985</v>
      </c>
      <c r="H89" s="589">
        <v>660</v>
      </c>
      <c r="I89" s="588">
        <v>345</v>
      </c>
      <c r="J89" s="587">
        <f t="shared" si="11"/>
        <v>8.265497808390734</v>
      </c>
      <c r="K89" s="586">
        <f t="shared" si="11"/>
        <v>4.3206011271133375</v>
      </c>
    </row>
    <row r="90" spans="2:11" ht="13.5" customHeight="1">
      <c r="B90" s="106" t="s">
        <v>220</v>
      </c>
      <c r="C90" s="107" t="s">
        <v>85</v>
      </c>
      <c r="D90" s="217" t="b">
        <f t="shared" si="9"/>
        <v>1</v>
      </c>
      <c r="E90" s="445">
        <v>82</v>
      </c>
      <c r="F90" t="s">
        <v>297</v>
      </c>
      <c r="G90" s="617">
        <v>2085</v>
      </c>
      <c r="H90" s="589">
        <v>198</v>
      </c>
      <c r="I90" s="588">
        <v>92</v>
      </c>
      <c r="J90" s="585">
        <f t="shared" si="11"/>
        <v>9.496402877697841</v>
      </c>
      <c r="K90" s="586">
        <f t="shared" si="11"/>
        <v>4.4124700239808154</v>
      </c>
    </row>
    <row r="91" spans="2:11" ht="13.5" customHeight="1">
      <c r="B91" s="106" t="s">
        <v>220</v>
      </c>
      <c r="C91" s="201" t="s">
        <v>86</v>
      </c>
      <c r="D91" s="217" t="b">
        <f t="shared" si="9"/>
        <v>1</v>
      </c>
      <c r="E91" s="445">
        <v>83</v>
      </c>
      <c r="F91" t="s">
        <v>291</v>
      </c>
      <c r="G91" s="617">
        <v>4565</v>
      </c>
      <c r="H91" s="589">
        <v>342</v>
      </c>
      <c r="I91" s="588">
        <v>217</v>
      </c>
      <c r="J91" s="587">
        <f t="shared" si="11"/>
        <v>7.491785323110624</v>
      </c>
      <c r="K91" s="586">
        <f t="shared" si="11"/>
        <v>4.75355969331873</v>
      </c>
    </row>
    <row r="92" spans="1:11" ht="13.5" customHeight="1">
      <c r="A92" s="160" t="s">
        <v>182</v>
      </c>
      <c r="B92" s="163" t="s">
        <v>220</v>
      </c>
      <c r="C92" s="164" t="s">
        <v>221</v>
      </c>
      <c r="D92" s="312" t="b">
        <f t="shared" si="9"/>
        <v>0</v>
      </c>
      <c r="E92" s="552">
        <v>84</v>
      </c>
      <c r="F92" s="557"/>
      <c r="G92" s="634"/>
      <c r="H92" s="601"/>
      <c r="I92" s="602"/>
      <c r="J92" s="601"/>
      <c r="K92" s="602"/>
    </row>
    <row r="93" spans="2:11" ht="16.5" customHeight="1">
      <c r="B93" s="1389" t="s">
        <v>222</v>
      </c>
      <c r="C93" s="1390"/>
      <c r="D93" s="1390"/>
      <c r="E93" s="1390"/>
      <c r="F93" s="1390"/>
      <c r="G93" s="1390"/>
      <c r="H93" s="1390"/>
      <c r="I93" s="1390"/>
      <c r="J93" s="1390"/>
      <c r="K93" s="1390"/>
    </row>
    <row r="94" spans="1:11" ht="17.25" customHeight="1">
      <c r="A94"/>
      <c r="B94" s="1390"/>
      <c r="C94" s="1390"/>
      <c r="D94" s="1390"/>
      <c r="E94" s="1390"/>
      <c r="F94" s="1390"/>
      <c r="G94" s="1390"/>
      <c r="H94" s="1390"/>
      <c r="I94" s="1390"/>
      <c r="J94" s="1390"/>
      <c r="K94" s="1390"/>
    </row>
  </sheetData>
  <mergeCells count="3">
    <mergeCell ref="G6:K6"/>
    <mergeCell ref="B93:K94"/>
    <mergeCell ref="I1:K3"/>
  </mergeCells>
  <printOptions horizontalCentered="1"/>
  <pageMargins left="0" right="0" top="0.7874015748031497" bottom="0" header="0.5118110236220472" footer="0.5118110236220472"/>
  <pageSetup orientation="portrait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93"/>
  <sheetViews>
    <sheetView workbookViewId="0" topLeftCell="B1">
      <selection activeCell="B1" sqref="B1"/>
    </sheetView>
  </sheetViews>
  <sheetFormatPr defaultColWidth="9.00390625" defaultRowHeight="13.5"/>
  <cols>
    <col min="1" max="1" width="30.50390625" style="1" hidden="1" customWidth="1"/>
    <col min="2" max="2" width="7.125" style="2" bestFit="1" customWidth="1"/>
    <col min="3" max="3" width="15.00390625" style="1" customWidth="1"/>
    <col min="4" max="4" width="5.875" style="1" hidden="1" customWidth="1"/>
    <col min="5" max="5" width="12.75390625" style="4" hidden="1" customWidth="1"/>
    <col min="6" max="6" width="8.50390625" style="635" bestFit="1" customWidth="1"/>
    <col min="7" max="7" width="8.50390625" style="4" bestFit="1" customWidth="1"/>
    <col min="8" max="11" width="6.125" style="4" customWidth="1"/>
    <col min="12" max="12" width="7.75390625" style="4" customWidth="1"/>
    <col min="13" max="14" width="6.125" style="4" customWidth="1"/>
    <col min="15" max="15" width="7.875" style="4" customWidth="1"/>
    <col min="16" max="16" width="6.125" style="4" customWidth="1"/>
    <col min="17" max="17" width="7.75390625" style="4" bestFit="1" customWidth="1"/>
    <col min="18" max="24" width="6.75390625" style="4" bestFit="1" customWidth="1"/>
    <col min="25" max="25" width="7.375" style="4" bestFit="1" customWidth="1"/>
    <col min="26" max="26" width="7.125" style="4" bestFit="1" customWidth="1"/>
    <col min="27" max="27" width="7.625" style="4" bestFit="1" customWidth="1"/>
    <col min="28" max="31" width="6.625" style="4" bestFit="1" customWidth="1"/>
    <col min="32" max="34" width="6.50390625" style="4" bestFit="1" customWidth="1"/>
    <col min="35" max="35" width="7.125" style="4" bestFit="1" customWidth="1"/>
    <col min="36" max="36" width="7.00390625" style="4" bestFit="1" customWidth="1"/>
    <col min="37" max="37" width="4.875" style="1" bestFit="1" customWidth="1"/>
    <col min="38" max="16384" width="9.00390625" style="1" customWidth="1"/>
  </cols>
  <sheetData>
    <row r="1" spans="2:36" ht="19.5" customHeight="1">
      <c r="B1" s="1"/>
      <c r="C1" s="3" t="s">
        <v>116</v>
      </c>
      <c r="D1" s="3"/>
      <c r="G1" s="636" t="s">
        <v>298</v>
      </c>
      <c r="I1" s="4" t="s">
        <v>431</v>
      </c>
      <c r="X1" s="11"/>
      <c r="Y1" s="11"/>
      <c r="Z1" s="11"/>
      <c r="AH1" s="647"/>
      <c r="AI1" s="647"/>
      <c r="AJ1" s="10"/>
    </row>
    <row r="2" spans="3:4" ht="12.75" customHeight="1">
      <c r="C2" s="12"/>
      <c r="D2" s="3"/>
    </row>
    <row r="3" spans="3:4" ht="13.5" customHeight="1">
      <c r="C3" s="3"/>
      <c r="D3" s="3"/>
    </row>
    <row r="4" spans="2:36" ht="33" customHeight="1">
      <c r="B4" s="16"/>
      <c r="C4" s="17"/>
      <c r="D4" s="18"/>
      <c r="E4" s="18"/>
      <c r="F4" s="1391" t="s">
        <v>299</v>
      </c>
      <c r="G4" s="1371" t="s">
        <v>300</v>
      </c>
      <c r="H4" s="806"/>
      <c r="I4" s="806"/>
      <c r="J4" s="806"/>
      <c r="K4" s="806"/>
      <c r="L4" s="806"/>
      <c r="M4" s="806"/>
      <c r="N4" s="806"/>
      <c r="O4" s="806"/>
      <c r="P4" s="1372"/>
      <c r="Q4" s="1371" t="s">
        <v>301</v>
      </c>
      <c r="R4" s="806"/>
      <c r="S4" s="806"/>
      <c r="T4" s="806"/>
      <c r="U4" s="806"/>
      <c r="V4" s="806"/>
      <c r="W4" s="806"/>
      <c r="X4" s="806"/>
      <c r="Y4" s="806"/>
      <c r="Z4" s="1372"/>
      <c r="AA4" s="1371" t="s">
        <v>302</v>
      </c>
      <c r="AB4" s="806"/>
      <c r="AC4" s="806"/>
      <c r="AD4" s="806"/>
      <c r="AE4" s="806"/>
      <c r="AF4" s="806"/>
      <c r="AG4" s="806"/>
      <c r="AH4" s="806"/>
      <c r="AI4" s="806"/>
      <c r="AJ4" s="1372"/>
    </row>
    <row r="5" spans="2:36" s="25" customFormat="1" ht="15" customHeight="1">
      <c r="B5" s="26"/>
      <c r="C5" s="27"/>
      <c r="D5" s="28"/>
      <c r="E5" s="29"/>
      <c r="F5" s="805"/>
      <c r="G5" s="637" t="s">
        <v>303</v>
      </c>
      <c r="H5" s="638" t="s">
        <v>90</v>
      </c>
      <c r="I5" s="638" t="s">
        <v>91</v>
      </c>
      <c r="J5" s="638" t="s">
        <v>92</v>
      </c>
      <c r="K5" s="638" t="s">
        <v>93</v>
      </c>
      <c r="L5" s="638" t="s">
        <v>94</v>
      </c>
      <c r="M5" s="638" t="s">
        <v>95</v>
      </c>
      <c r="N5" s="638" t="s">
        <v>96</v>
      </c>
      <c r="O5" s="638" t="s">
        <v>97</v>
      </c>
      <c r="P5" s="639" t="s">
        <v>304</v>
      </c>
      <c r="Q5" s="637" t="s">
        <v>303</v>
      </c>
      <c r="R5" s="638" t="s">
        <v>90</v>
      </c>
      <c r="S5" s="638" t="s">
        <v>91</v>
      </c>
      <c r="T5" s="638" t="s">
        <v>92</v>
      </c>
      <c r="U5" s="638" t="s">
        <v>93</v>
      </c>
      <c r="V5" s="638" t="s">
        <v>94</v>
      </c>
      <c r="W5" s="638" t="s">
        <v>95</v>
      </c>
      <c r="X5" s="638" t="s">
        <v>96</v>
      </c>
      <c r="Y5" s="638" t="s">
        <v>97</v>
      </c>
      <c r="Z5" s="639" t="s">
        <v>304</v>
      </c>
      <c r="AA5" s="637" t="s">
        <v>303</v>
      </c>
      <c r="AB5" s="638" t="s">
        <v>90</v>
      </c>
      <c r="AC5" s="638" t="s">
        <v>91</v>
      </c>
      <c r="AD5" s="638" t="s">
        <v>92</v>
      </c>
      <c r="AE5" s="638" t="s">
        <v>93</v>
      </c>
      <c r="AF5" s="638" t="s">
        <v>94</v>
      </c>
      <c r="AG5" s="638" t="s">
        <v>95</v>
      </c>
      <c r="AH5" s="638" t="s">
        <v>96</v>
      </c>
      <c r="AI5" s="638" t="s">
        <v>97</v>
      </c>
      <c r="AJ5" s="639" t="s">
        <v>304</v>
      </c>
    </row>
    <row r="6" spans="2:36" s="39" customFormat="1" ht="20.25" customHeight="1">
      <c r="B6" s="40"/>
      <c r="C6" s="41"/>
      <c r="D6" s="42"/>
      <c r="E6" s="43"/>
      <c r="F6" s="640"/>
      <c r="G6" s="1379" t="s">
        <v>98</v>
      </c>
      <c r="H6" s="1383"/>
      <c r="I6" s="1383"/>
      <c r="J6" s="1383"/>
      <c r="K6" s="1383"/>
      <c r="L6" s="1383"/>
      <c r="M6" s="1383"/>
      <c r="N6" s="1383"/>
      <c r="O6" s="1383"/>
      <c r="P6" s="1383"/>
      <c r="Q6" s="1379" t="s">
        <v>98</v>
      </c>
      <c r="R6" s="1383"/>
      <c r="S6" s="1383"/>
      <c r="T6" s="1383"/>
      <c r="U6" s="1383"/>
      <c r="V6" s="1383"/>
      <c r="W6" s="1383"/>
      <c r="X6" s="1383"/>
      <c r="Y6" s="1383"/>
      <c r="Z6" s="1383"/>
      <c r="AA6" s="1379" t="s">
        <v>98</v>
      </c>
      <c r="AB6" s="1383"/>
      <c r="AC6" s="1383"/>
      <c r="AD6" s="1383"/>
      <c r="AE6" s="1383"/>
      <c r="AF6" s="1383"/>
      <c r="AG6" s="1383"/>
      <c r="AH6" s="1383"/>
      <c r="AI6" s="1383"/>
      <c r="AJ6" s="1383"/>
    </row>
    <row r="7" spans="2:36" s="48" customFormat="1" ht="15.75" customHeight="1" thickBot="1">
      <c r="B7" s="49"/>
      <c r="C7" s="52"/>
      <c r="F7" s="641"/>
      <c r="Q7" s="373" t="s">
        <v>142</v>
      </c>
      <c r="R7" s="374" t="s">
        <v>142</v>
      </c>
      <c r="S7" s="374" t="s">
        <v>142</v>
      </c>
      <c r="T7" s="374" t="s">
        <v>142</v>
      </c>
      <c r="U7" s="374" t="s">
        <v>142</v>
      </c>
      <c r="V7" s="374" t="s">
        <v>142</v>
      </c>
      <c r="W7" s="374" t="s">
        <v>142</v>
      </c>
      <c r="X7" s="374" t="s">
        <v>142</v>
      </c>
      <c r="Y7" s="642" t="s">
        <v>142</v>
      </c>
      <c r="Z7" s="643" t="s">
        <v>142</v>
      </c>
      <c r="AA7" s="373" t="s">
        <v>142</v>
      </c>
      <c r="AB7" s="374" t="s">
        <v>142</v>
      </c>
      <c r="AC7" s="374" t="s">
        <v>142</v>
      </c>
      <c r="AD7" s="374" t="s">
        <v>142</v>
      </c>
      <c r="AE7" s="374" t="s">
        <v>142</v>
      </c>
      <c r="AF7" s="374" t="s">
        <v>142</v>
      </c>
      <c r="AG7" s="374" t="s">
        <v>142</v>
      </c>
      <c r="AH7" s="374" t="s">
        <v>142</v>
      </c>
      <c r="AI7" s="644" t="s">
        <v>142</v>
      </c>
      <c r="AJ7" s="643" t="s">
        <v>142</v>
      </c>
    </row>
    <row r="8" spans="1:36" s="25" customFormat="1" ht="18" customHeight="1" thickBot="1" thickTop="1">
      <c r="A8" s="1"/>
      <c r="B8" s="63"/>
      <c r="C8" s="64" t="s">
        <v>116</v>
      </c>
      <c r="D8" s="645"/>
      <c r="E8" s="646"/>
      <c r="F8" s="648"/>
      <c r="G8" s="649">
        <f aca="true" t="shared" si="0" ref="G8:P15">Q8-AA8</f>
        <v>0</v>
      </c>
      <c r="H8" s="650">
        <f t="shared" si="0"/>
        <v>-0.6205719874751452</v>
      </c>
      <c r="I8" s="650">
        <f t="shared" si="0"/>
        <v>-0.6742694556025715</v>
      </c>
      <c r="J8" s="650">
        <f t="shared" si="0"/>
        <v>0.8597735855849251</v>
      </c>
      <c r="K8" s="650">
        <f t="shared" si="0"/>
        <v>0.03159345875102293</v>
      </c>
      <c r="L8" s="650">
        <f t="shared" si="0"/>
        <v>-0.5468189429620836</v>
      </c>
      <c r="M8" s="650">
        <f t="shared" si="0"/>
        <v>-0.0020949493056506285</v>
      </c>
      <c r="N8" s="650">
        <f t="shared" si="0"/>
        <v>-0.09924501923647133</v>
      </c>
      <c r="O8" s="650">
        <f t="shared" si="0"/>
        <v>-0.29661070476438134</v>
      </c>
      <c r="P8" s="651">
        <f t="shared" si="0"/>
        <v>1.3482440150103727</v>
      </c>
      <c r="Q8" s="652">
        <v>100</v>
      </c>
      <c r="R8" s="653">
        <v>16.96860114232685</v>
      </c>
      <c r="S8" s="653">
        <v>12.566022100090551</v>
      </c>
      <c r="T8" s="653">
        <v>14.54381415501411</v>
      </c>
      <c r="U8" s="653">
        <v>0.19764923690983593</v>
      </c>
      <c r="V8" s="653">
        <v>20.443456683217292</v>
      </c>
      <c r="W8" s="653">
        <v>0.1157302333304624</v>
      </c>
      <c r="X8" s="653">
        <v>2.6610776296523904</v>
      </c>
      <c r="Y8" s="653">
        <v>7.07954387622956</v>
      </c>
      <c r="Z8" s="654">
        <f aca="true" t="shared" si="1" ref="Z8:Z29">Q8-R8-S8-T8-U8-V8-W8-X8-Y8</f>
        <v>25.424104943228958</v>
      </c>
      <c r="AA8" s="655">
        <v>100</v>
      </c>
      <c r="AB8" s="656">
        <v>17.589173129801996</v>
      </c>
      <c r="AC8" s="656">
        <v>13.240291555693123</v>
      </c>
      <c r="AD8" s="656">
        <v>13.684040569429184</v>
      </c>
      <c r="AE8" s="656">
        <v>0.166055778158813</v>
      </c>
      <c r="AF8" s="656">
        <v>20.990275626179375</v>
      </c>
      <c r="AG8" s="656">
        <v>0.11782518263611302</v>
      </c>
      <c r="AH8" s="657">
        <v>2.7603226488888617</v>
      </c>
      <c r="AI8" s="656">
        <v>7.3761545809939415</v>
      </c>
      <c r="AJ8" s="658">
        <v>24.075860928218585</v>
      </c>
    </row>
    <row r="9" spans="2:37" ht="15" customHeight="1" thickTop="1">
      <c r="B9" s="85" t="s">
        <v>144</v>
      </c>
      <c r="C9" s="86" t="s">
        <v>10</v>
      </c>
      <c r="D9" s="87" t="b">
        <f aca="true" t="shared" si="2" ref="D9:D40">EXACT(C9,E9)</f>
        <v>1</v>
      </c>
      <c r="E9" s="659" t="s">
        <v>10</v>
      </c>
      <c r="F9" s="660">
        <v>2</v>
      </c>
      <c r="G9" s="661">
        <f t="shared" si="0"/>
        <v>0</v>
      </c>
      <c r="H9" s="662">
        <f t="shared" si="0"/>
        <v>-0.9964486816721974</v>
      </c>
      <c r="I9" s="662">
        <f t="shared" si="0"/>
        <v>-2.952143873376796</v>
      </c>
      <c r="J9" s="662">
        <f t="shared" si="0"/>
        <v>3.717978852639618</v>
      </c>
      <c r="K9" s="663">
        <f t="shared" si="0"/>
        <v>0</v>
      </c>
      <c r="L9" s="662">
        <f t="shared" si="0"/>
        <v>-1.072422904179461</v>
      </c>
      <c r="M9" s="663">
        <f t="shared" si="0"/>
        <v>-0.0030931028355926492</v>
      </c>
      <c r="N9" s="663">
        <f t="shared" si="0"/>
        <v>0</v>
      </c>
      <c r="O9" s="663">
        <f t="shared" si="0"/>
        <v>2.5263249451976098</v>
      </c>
      <c r="P9" s="664">
        <f t="shared" si="0"/>
        <v>-1.2201952357731969</v>
      </c>
      <c r="Q9" s="665">
        <v>100</v>
      </c>
      <c r="R9" s="666">
        <v>1.3565954671449534</v>
      </c>
      <c r="S9" s="666">
        <v>13.293657263981737</v>
      </c>
      <c r="T9" s="667">
        <v>46.750366867764555</v>
      </c>
      <c r="U9" s="666">
        <v>0</v>
      </c>
      <c r="V9" s="666">
        <v>2.214250774498614</v>
      </c>
      <c r="W9" s="666">
        <v>0</v>
      </c>
      <c r="X9" s="666">
        <v>0</v>
      </c>
      <c r="Y9" s="666">
        <v>11.41529430947334</v>
      </c>
      <c r="Z9" s="668">
        <f t="shared" si="1"/>
        <v>24.96983531713679</v>
      </c>
      <c r="AA9" s="669">
        <v>100</v>
      </c>
      <c r="AB9" s="670">
        <v>2.3530441488171507</v>
      </c>
      <c r="AC9" s="667">
        <v>16.245801137358534</v>
      </c>
      <c r="AD9" s="667">
        <v>43.03238801512494</v>
      </c>
      <c r="AE9" s="670">
        <v>0</v>
      </c>
      <c r="AF9" s="670">
        <v>3.286673678678075</v>
      </c>
      <c r="AG9" s="670">
        <v>0.0030931028355926492</v>
      </c>
      <c r="AH9" s="671">
        <v>0</v>
      </c>
      <c r="AI9" s="670">
        <v>8.88896936427573</v>
      </c>
      <c r="AJ9" s="672">
        <v>26.190030552909988</v>
      </c>
      <c r="AK9" s="673">
        <f aca="true" t="shared" si="3" ref="AK9:AK24">R9+S9+V9</f>
        <v>16.864503505625304</v>
      </c>
    </row>
    <row r="10" spans="2:37" ht="15" customHeight="1">
      <c r="B10" s="106" t="s">
        <v>144</v>
      </c>
      <c r="C10" s="107" t="s">
        <v>11</v>
      </c>
      <c r="D10" s="108" t="b">
        <f t="shared" si="2"/>
        <v>1</v>
      </c>
      <c r="E10" s="674" t="s">
        <v>11</v>
      </c>
      <c r="F10" s="675">
        <v>3</v>
      </c>
      <c r="G10" s="676">
        <f t="shared" si="0"/>
        <v>0</v>
      </c>
      <c r="H10" s="677">
        <f t="shared" si="0"/>
        <v>-0.4630640023168233</v>
      </c>
      <c r="I10" s="678">
        <f t="shared" si="0"/>
        <v>-0.9835930109083861</v>
      </c>
      <c r="J10" s="678">
        <f t="shared" si="0"/>
        <v>1.0773153779322335</v>
      </c>
      <c r="K10" s="677">
        <f t="shared" si="0"/>
        <v>0.039682401776233237</v>
      </c>
      <c r="L10" s="678">
        <f t="shared" si="0"/>
        <v>-1.2668153296650253</v>
      </c>
      <c r="M10" s="677">
        <f t="shared" si="0"/>
        <v>0</v>
      </c>
      <c r="N10" s="677">
        <f t="shared" si="0"/>
        <v>-0.10393088135920481</v>
      </c>
      <c r="O10" s="677">
        <f t="shared" si="0"/>
        <v>1.6500714354667445</v>
      </c>
      <c r="P10" s="679">
        <f t="shared" si="0"/>
        <v>0.050334009074237684</v>
      </c>
      <c r="Q10" s="680">
        <v>100</v>
      </c>
      <c r="R10" s="681">
        <v>19.103195289120574</v>
      </c>
      <c r="S10" s="681">
        <v>13.702094796795059</v>
      </c>
      <c r="T10" s="681">
        <v>18.183222318756638</v>
      </c>
      <c r="U10" s="682">
        <v>0.12452939472922098</v>
      </c>
      <c r="V10" s="682">
        <v>17.891688386909934</v>
      </c>
      <c r="W10" s="682">
        <v>0</v>
      </c>
      <c r="X10" s="682">
        <v>1.4509122502172023</v>
      </c>
      <c r="Y10" s="682">
        <v>4.981175789168839</v>
      </c>
      <c r="Z10" s="683">
        <f t="shared" si="1"/>
        <v>24.563181774302542</v>
      </c>
      <c r="AA10" s="684">
        <v>100</v>
      </c>
      <c r="AB10" s="681">
        <v>19.566259291437397</v>
      </c>
      <c r="AC10" s="681">
        <v>14.685687807703445</v>
      </c>
      <c r="AD10" s="681">
        <v>17.105906940824404</v>
      </c>
      <c r="AE10" s="685">
        <v>0.08484699295298774</v>
      </c>
      <c r="AF10" s="685">
        <v>19.15850371657496</v>
      </c>
      <c r="AG10" s="685">
        <v>0</v>
      </c>
      <c r="AH10" s="686">
        <v>1.554843131576407</v>
      </c>
      <c r="AI10" s="685">
        <v>3.3311043537020946</v>
      </c>
      <c r="AJ10" s="687">
        <v>24.512847765228305</v>
      </c>
      <c r="AK10" s="673">
        <f t="shared" si="3"/>
        <v>50.69697847282556</v>
      </c>
    </row>
    <row r="11" spans="2:37" ht="15" customHeight="1">
      <c r="B11" s="106" t="s">
        <v>144</v>
      </c>
      <c r="C11" s="107" t="s">
        <v>12</v>
      </c>
      <c r="D11" s="108" t="b">
        <f t="shared" si="2"/>
        <v>1</v>
      </c>
      <c r="E11" s="674" t="s">
        <v>12</v>
      </c>
      <c r="F11" s="675"/>
      <c r="G11" s="676">
        <f t="shared" si="0"/>
        <v>0</v>
      </c>
      <c r="H11" s="678">
        <f t="shared" si="0"/>
        <v>-1.506105442176871</v>
      </c>
      <c r="I11" s="678">
        <f t="shared" si="0"/>
        <v>-1.0706490929705215</v>
      </c>
      <c r="J11" s="678">
        <f t="shared" si="0"/>
        <v>2.0149461451247177</v>
      </c>
      <c r="K11" s="677">
        <f t="shared" si="0"/>
        <v>-0.003942743764172337</v>
      </c>
      <c r="L11" s="678">
        <f t="shared" si="0"/>
        <v>-1.1143934240362823</v>
      </c>
      <c r="M11" s="677">
        <f t="shared" si="0"/>
        <v>0</v>
      </c>
      <c r="N11" s="677">
        <f t="shared" si="0"/>
        <v>0</v>
      </c>
      <c r="O11" s="677">
        <f t="shared" si="0"/>
        <v>1.5244926303854864</v>
      </c>
      <c r="P11" s="679">
        <f t="shared" si="0"/>
        <v>0.15565192743765266</v>
      </c>
      <c r="Q11" s="680">
        <v>100</v>
      </c>
      <c r="R11" s="682">
        <v>8.571428571428571</v>
      </c>
      <c r="S11" s="681">
        <v>14.087301587301587</v>
      </c>
      <c r="T11" s="681">
        <v>34.625850340136054</v>
      </c>
      <c r="U11" s="682">
        <v>0.008503401360544217</v>
      </c>
      <c r="V11" s="682">
        <v>7.8514739229024935</v>
      </c>
      <c r="W11" s="682">
        <v>0</v>
      </c>
      <c r="X11" s="682">
        <v>0</v>
      </c>
      <c r="Y11" s="682">
        <v>6.9359410430839</v>
      </c>
      <c r="Z11" s="683">
        <f t="shared" si="1"/>
        <v>27.91950113378686</v>
      </c>
      <c r="AA11" s="684">
        <v>100</v>
      </c>
      <c r="AB11" s="685">
        <v>10.077534013605442</v>
      </c>
      <c r="AC11" s="681">
        <v>15.157950680272108</v>
      </c>
      <c r="AD11" s="681">
        <v>32.61090419501134</v>
      </c>
      <c r="AE11" s="685">
        <v>0.012446145124716554</v>
      </c>
      <c r="AF11" s="685">
        <v>8.965867346938776</v>
      </c>
      <c r="AG11" s="685">
        <v>0</v>
      </c>
      <c r="AH11" s="686">
        <v>0</v>
      </c>
      <c r="AI11" s="685">
        <v>5.411448412698413</v>
      </c>
      <c r="AJ11" s="687">
        <v>27.763849206349207</v>
      </c>
      <c r="AK11" s="673">
        <f t="shared" si="3"/>
        <v>30.51020408163265</v>
      </c>
    </row>
    <row r="12" spans="2:37" ht="15" customHeight="1">
      <c r="B12" s="106" t="s">
        <v>144</v>
      </c>
      <c r="C12" s="107" t="s">
        <v>13</v>
      </c>
      <c r="D12" s="108" t="b">
        <f t="shared" si="2"/>
        <v>1</v>
      </c>
      <c r="E12" s="674" t="s">
        <v>13</v>
      </c>
      <c r="F12" s="675">
        <v>1</v>
      </c>
      <c r="G12" s="676">
        <f t="shared" si="0"/>
        <v>0</v>
      </c>
      <c r="H12" s="678">
        <f t="shared" si="0"/>
        <v>-0.7119855666081509</v>
      </c>
      <c r="I12" s="677">
        <f t="shared" si="0"/>
        <v>-0.6591730056563261</v>
      </c>
      <c r="J12" s="678">
        <f t="shared" si="0"/>
        <v>2.677398088550806</v>
      </c>
      <c r="K12" s="677">
        <f t="shared" si="0"/>
        <v>0</v>
      </c>
      <c r="L12" s="678">
        <f t="shared" si="0"/>
        <v>-2.460479812755999</v>
      </c>
      <c r="M12" s="677">
        <f t="shared" si="0"/>
        <v>-0.010466159547493659</v>
      </c>
      <c r="N12" s="677">
        <f t="shared" si="0"/>
        <v>-0.0027111371172225673</v>
      </c>
      <c r="O12" s="677">
        <f t="shared" si="0"/>
        <v>0.7614335868929203</v>
      </c>
      <c r="P12" s="679">
        <f t="shared" si="0"/>
        <v>0.4059840062414608</v>
      </c>
      <c r="Q12" s="680">
        <v>100</v>
      </c>
      <c r="R12" s="682">
        <v>11.648137312268384</v>
      </c>
      <c r="S12" s="681">
        <v>15.274039399258827</v>
      </c>
      <c r="T12" s="681">
        <v>31.507704310512967</v>
      </c>
      <c r="U12" s="682">
        <v>0</v>
      </c>
      <c r="V12" s="682">
        <v>8.38307002145504</v>
      </c>
      <c r="W12" s="682">
        <v>0.009752291788570315</v>
      </c>
      <c r="X12" s="682">
        <v>0.19504583577140627</v>
      </c>
      <c r="Y12" s="682">
        <v>9.338794616734933</v>
      </c>
      <c r="Z12" s="683">
        <f t="shared" si="1"/>
        <v>23.643456212209866</v>
      </c>
      <c r="AA12" s="688">
        <v>100</v>
      </c>
      <c r="AB12" s="689">
        <v>12.360122878876535</v>
      </c>
      <c r="AC12" s="690">
        <v>15.933212404915153</v>
      </c>
      <c r="AD12" s="690">
        <v>28.83030622196216</v>
      </c>
      <c r="AE12" s="689">
        <v>0</v>
      </c>
      <c r="AF12" s="689">
        <v>10.84354983421104</v>
      </c>
      <c r="AG12" s="689">
        <v>0.020218451336063974</v>
      </c>
      <c r="AH12" s="691">
        <v>0.19775697288862884</v>
      </c>
      <c r="AI12" s="689">
        <v>8.577361029842013</v>
      </c>
      <c r="AJ12" s="692">
        <v>23.237472205968405</v>
      </c>
      <c r="AK12" s="673">
        <f t="shared" si="3"/>
        <v>35.305246732982255</v>
      </c>
    </row>
    <row r="13" spans="2:37" ht="15" customHeight="1">
      <c r="B13" s="106" t="s">
        <v>144</v>
      </c>
      <c r="C13" s="107" t="s">
        <v>14</v>
      </c>
      <c r="D13" s="108" t="b">
        <f t="shared" si="2"/>
        <v>1</v>
      </c>
      <c r="E13" s="674" t="s">
        <v>305</v>
      </c>
      <c r="F13" s="693"/>
      <c r="G13" s="676">
        <f t="shared" si="0"/>
        <v>0</v>
      </c>
      <c r="H13" s="677">
        <f t="shared" si="0"/>
        <v>-0.23841302727057423</v>
      </c>
      <c r="I13" s="678">
        <f t="shared" si="0"/>
        <v>-2.7667724863808623</v>
      </c>
      <c r="J13" s="678">
        <f t="shared" si="0"/>
        <v>3.1694508203781027</v>
      </c>
      <c r="K13" s="677">
        <f t="shared" si="0"/>
        <v>-0.0005759065070410387</v>
      </c>
      <c r="L13" s="678">
        <f t="shared" si="0"/>
        <v>-3.1242651631784453</v>
      </c>
      <c r="M13" s="677">
        <f t="shared" si="0"/>
        <v>0</v>
      </c>
      <c r="N13" s="677">
        <f t="shared" si="0"/>
        <v>-0.029306960384278546</v>
      </c>
      <c r="O13" s="677">
        <f t="shared" si="0"/>
        <v>2.3033057070288407</v>
      </c>
      <c r="P13" s="679">
        <f t="shared" si="0"/>
        <v>0.6865770163142635</v>
      </c>
      <c r="Q13" s="680">
        <v>100</v>
      </c>
      <c r="R13" s="682">
        <v>2.0416864045476077</v>
      </c>
      <c r="S13" s="681">
        <v>23.666508763619138</v>
      </c>
      <c r="T13" s="681">
        <v>32.52013263855992</v>
      </c>
      <c r="U13" s="682">
        <v>0.023685457129322598</v>
      </c>
      <c r="V13" s="682">
        <v>7.531975367124585</v>
      </c>
      <c r="W13" s="682">
        <v>0</v>
      </c>
      <c r="X13" s="682">
        <v>0.2936996684036002</v>
      </c>
      <c r="Y13" s="682">
        <v>21.411653244907626</v>
      </c>
      <c r="Z13" s="683">
        <f t="shared" si="1"/>
        <v>12.510658455708203</v>
      </c>
      <c r="AA13" s="694">
        <v>100</v>
      </c>
      <c r="AB13" s="695">
        <v>2.280099431818182</v>
      </c>
      <c r="AC13" s="696">
        <v>26.43328125</v>
      </c>
      <c r="AD13" s="696">
        <v>29.35068181818182</v>
      </c>
      <c r="AE13" s="695">
        <v>0.024261363636363636</v>
      </c>
      <c r="AF13" s="695">
        <v>10.65624053030303</v>
      </c>
      <c r="AG13" s="695">
        <v>0</v>
      </c>
      <c r="AH13" s="697">
        <v>0.3230066287878787</v>
      </c>
      <c r="AI13" s="695">
        <v>19.108347537878785</v>
      </c>
      <c r="AJ13" s="698">
        <v>11.82408143939394</v>
      </c>
      <c r="AK13" s="673">
        <f t="shared" si="3"/>
        <v>33.240170535291334</v>
      </c>
    </row>
    <row r="14" spans="2:37" ht="15" customHeight="1">
      <c r="B14" s="106" t="s">
        <v>144</v>
      </c>
      <c r="C14" s="107" t="s">
        <v>15</v>
      </c>
      <c r="D14" s="108" t="b">
        <f t="shared" si="2"/>
        <v>1</v>
      </c>
      <c r="E14" s="674" t="s">
        <v>15</v>
      </c>
      <c r="F14" s="693"/>
      <c r="G14" s="676">
        <f t="shared" si="0"/>
        <v>0</v>
      </c>
      <c r="H14" s="677">
        <f t="shared" si="0"/>
        <v>-0.16170317002881873</v>
      </c>
      <c r="I14" s="678">
        <f t="shared" si="0"/>
        <v>-1.032043227665703</v>
      </c>
      <c r="J14" s="678">
        <f t="shared" si="0"/>
        <v>1.5305533141210432</v>
      </c>
      <c r="K14" s="677">
        <f t="shared" si="0"/>
        <v>0.009256484149855929</v>
      </c>
      <c r="L14" s="678">
        <f t="shared" si="0"/>
        <v>-0.8222449567723356</v>
      </c>
      <c r="M14" s="677">
        <f t="shared" si="0"/>
        <v>0</v>
      </c>
      <c r="N14" s="677">
        <f t="shared" si="0"/>
        <v>-0.8944351585014405</v>
      </c>
      <c r="O14" s="677">
        <f t="shared" si="0"/>
        <v>1.282775216138326</v>
      </c>
      <c r="P14" s="679">
        <f t="shared" si="0"/>
        <v>0.08784149855908119</v>
      </c>
      <c r="Q14" s="680">
        <v>100</v>
      </c>
      <c r="R14" s="682">
        <v>8.40057636887608</v>
      </c>
      <c r="S14" s="681">
        <v>17.325648414985594</v>
      </c>
      <c r="T14" s="681">
        <v>26.54755043227666</v>
      </c>
      <c r="U14" s="682">
        <v>0.10662824207492796</v>
      </c>
      <c r="V14" s="682">
        <v>13.720461095100864</v>
      </c>
      <c r="W14" s="682">
        <v>0</v>
      </c>
      <c r="X14" s="682">
        <v>2.089337175792507</v>
      </c>
      <c r="Y14" s="682">
        <v>23.42651296829971</v>
      </c>
      <c r="Z14" s="683">
        <f t="shared" si="1"/>
        <v>8.383285302593663</v>
      </c>
      <c r="AA14" s="684">
        <v>100</v>
      </c>
      <c r="AB14" s="685">
        <v>8.5622795389049</v>
      </c>
      <c r="AC14" s="681">
        <v>18.357691642651297</v>
      </c>
      <c r="AD14" s="681">
        <v>25.016997118155615</v>
      </c>
      <c r="AE14" s="685">
        <v>0.09737175792507204</v>
      </c>
      <c r="AF14" s="685">
        <v>14.5427060518732</v>
      </c>
      <c r="AG14" s="685">
        <v>0</v>
      </c>
      <c r="AH14" s="681">
        <v>2.9837723342939477</v>
      </c>
      <c r="AI14" s="685">
        <v>22.143737752161385</v>
      </c>
      <c r="AJ14" s="687">
        <v>8.295443804034582</v>
      </c>
      <c r="AK14" s="673">
        <f t="shared" si="3"/>
        <v>39.44668587896254</v>
      </c>
    </row>
    <row r="15" spans="2:37" ht="15" customHeight="1">
      <c r="B15" s="106" t="s">
        <v>144</v>
      </c>
      <c r="C15" s="107" t="s">
        <v>16</v>
      </c>
      <c r="D15" s="108" t="b">
        <f t="shared" si="2"/>
        <v>1</v>
      </c>
      <c r="E15" s="674" t="s">
        <v>16</v>
      </c>
      <c r="F15" s="693"/>
      <c r="G15" s="676">
        <f t="shared" si="0"/>
        <v>0</v>
      </c>
      <c r="H15" s="677">
        <f t="shared" si="0"/>
        <v>-0.176582075597703</v>
      </c>
      <c r="I15" s="678">
        <f t="shared" si="0"/>
        <v>-2.3787685321223435</v>
      </c>
      <c r="J15" s="678">
        <f t="shared" si="0"/>
        <v>1.9558220916254871</v>
      </c>
      <c r="K15" s="677">
        <f t="shared" si="0"/>
        <v>-0.0044410311206090555</v>
      </c>
      <c r="L15" s="678">
        <f t="shared" si="0"/>
        <v>-0.8539775611059159</v>
      </c>
      <c r="M15" s="677">
        <f t="shared" si="0"/>
        <v>0</v>
      </c>
      <c r="N15" s="677">
        <f t="shared" si="0"/>
        <v>-0.09249098437291314</v>
      </c>
      <c r="O15" s="677">
        <f t="shared" si="0"/>
        <v>1.1733444637371444</v>
      </c>
      <c r="P15" s="679">
        <f t="shared" si="0"/>
        <v>0.3770936289568567</v>
      </c>
      <c r="Q15" s="680">
        <v>100</v>
      </c>
      <c r="R15" s="682">
        <v>2.957125684519834</v>
      </c>
      <c r="S15" s="681">
        <v>46.98277013490049</v>
      </c>
      <c r="T15" s="681">
        <v>14.899158541471886</v>
      </c>
      <c r="U15" s="682">
        <v>0.03472685989047682</v>
      </c>
      <c r="V15" s="682">
        <v>14.689461733671697</v>
      </c>
      <c r="W15" s="682">
        <v>0</v>
      </c>
      <c r="X15" s="682">
        <v>1.211433150794711</v>
      </c>
      <c r="Y15" s="682">
        <v>4.048350474155202</v>
      </c>
      <c r="Z15" s="683">
        <f t="shared" si="1"/>
        <v>15.176973420595697</v>
      </c>
      <c r="AA15" s="684">
        <v>100</v>
      </c>
      <c r="AB15" s="685">
        <v>3.133707760117537</v>
      </c>
      <c r="AC15" s="681">
        <v>49.361538667022835</v>
      </c>
      <c r="AD15" s="685">
        <v>12.943336449846399</v>
      </c>
      <c r="AE15" s="685">
        <v>0.03916789101108588</v>
      </c>
      <c r="AF15" s="685">
        <v>15.543439294777613</v>
      </c>
      <c r="AG15" s="685">
        <v>0</v>
      </c>
      <c r="AH15" s="682">
        <v>1.303924135167624</v>
      </c>
      <c r="AI15" s="685">
        <v>2.875006010418058</v>
      </c>
      <c r="AJ15" s="687">
        <v>14.79987979163884</v>
      </c>
      <c r="AK15" s="673">
        <f t="shared" si="3"/>
        <v>64.62935755309202</v>
      </c>
    </row>
    <row r="16" spans="1:37" ht="15" customHeight="1">
      <c r="A16" s="135" t="s">
        <v>247</v>
      </c>
      <c r="B16" s="106" t="s">
        <v>144</v>
      </c>
      <c r="C16" s="107" t="s">
        <v>17</v>
      </c>
      <c r="D16" s="108" t="b">
        <f t="shared" si="2"/>
        <v>0</v>
      </c>
      <c r="E16" s="674"/>
      <c r="F16" s="693"/>
      <c r="G16" s="676"/>
      <c r="H16" s="677"/>
      <c r="I16" s="677"/>
      <c r="J16" s="677"/>
      <c r="K16" s="677"/>
      <c r="L16" s="677"/>
      <c r="M16" s="677"/>
      <c r="N16" s="677"/>
      <c r="O16" s="677"/>
      <c r="P16" s="679"/>
      <c r="Q16" s="680">
        <v>100</v>
      </c>
      <c r="R16" s="682">
        <v>11.24541090087546</v>
      </c>
      <c r="S16" s="681">
        <v>27.116633719288334</v>
      </c>
      <c r="T16" s="681">
        <v>18.66421914713358</v>
      </c>
      <c r="U16" s="682">
        <v>0.44055351595594466</v>
      </c>
      <c r="V16" s="682">
        <v>16.340016944366</v>
      </c>
      <c r="W16" s="682">
        <v>0.5422197119457781</v>
      </c>
      <c r="X16" s="682">
        <v>0.48009036995199095</v>
      </c>
      <c r="Y16" s="682">
        <v>14.600395368539962</v>
      </c>
      <c r="Z16" s="683">
        <f t="shared" si="1"/>
        <v>10.570460321942958</v>
      </c>
      <c r="AA16" s="699"/>
      <c r="AB16" s="700"/>
      <c r="AC16" s="700"/>
      <c r="AD16" s="700"/>
      <c r="AE16" s="700"/>
      <c r="AF16" s="700"/>
      <c r="AG16" s="700"/>
      <c r="AH16" s="701"/>
      <c r="AI16" s="700"/>
      <c r="AJ16" s="702"/>
      <c r="AK16" s="673">
        <f t="shared" si="3"/>
        <v>54.70206156452979</v>
      </c>
    </row>
    <row r="17" spans="1:37" ht="15" customHeight="1">
      <c r="A17" s="135" t="s">
        <v>249</v>
      </c>
      <c r="B17" s="106" t="s">
        <v>144</v>
      </c>
      <c r="C17" s="107" t="s">
        <v>18</v>
      </c>
      <c r="D17" s="108" t="b">
        <f t="shared" si="2"/>
        <v>0</v>
      </c>
      <c r="E17" s="674"/>
      <c r="F17" s="693"/>
      <c r="G17" s="676"/>
      <c r="H17" s="677"/>
      <c r="I17" s="677"/>
      <c r="J17" s="677"/>
      <c r="K17" s="677"/>
      <c r="L17" s="677"/>
      <c r="M17" s="677"/>
      <c r="N17" s="677"/>
      <c r="O17" s="677"/>
      <c r="P17" s="679"/>
      <c r="Q17" s="680">
        <v>100</v>
      </c>
      <c r="R17" s="682">
        <v>5.143758115377481</v>
      </c>
      <c r="S17" s="681">
        <v>44.07902058987201</v>
      </c>
      <c r="T17" s="681">
        <v>15.698386199220923</v>
      </c>
      <c r="U17" s="682">
        <v>0.05564830272676684</v>
      </c>
      <c r="V17" s="682">
        <v>13.843442774995363</v>
      </c>
      <c r="W17" s="682">
        <v>0.6937488406603598</v>
      </c>
      <c r="X17" s="682">
        <v>1.4097570024114265</v>
      </c>
      <c r="Y17" s="682">
        <v>4.338712669263588</v>
      </c>
      <c r="Z17" s="683">
        <f t="shared" si="1"/>
        <v>14.737525505472084</v>
      </c>
      <c r="AA17" s="703"/>
      <c r="AB17" s="704"/>
      <c r="AC17" s="704"/>
      <c r="AD17" s="704"/>
      <c r="AE17" s="704"/>
      <c r="AF17" s="704"/>
      <c r="AG17" s="704"/>
      <c r="AH17" s="705"/>
      <c r="AI17" s="704"/>
      <c r="AJ17" s="706"/>
      <c r="AK17" s="673">
        <f t="shared" si="3"/>
        <v>63.06622148024485</v>
      </c>
    </row>
    <row r="18" spans="2:37" ht="15" customHeight="1">
      <c r="B18" s="106" t="s">
        <v>144</v>
      </c>
      <c r="C18" s="107" t="s">
        <v>19</v>
      </c>
      <c r="D18" s="108" t="b">
        <f t="shared" si="2"/>
        <v>1</v>
      </c>
      <c r="E18" s="674" t="s">
        <v>19</v>
      </c>
      <c r="F18" s="693"/>
      <c r="G18" s="676">
        <f aca="true" t="shared" si="4" ref="G18:G29">Q18-AA18</f>
        <v>0</v>
      </c>
      <c r="H18" s="677">
        <f aca="true" t="shared" si="5" ref="H18:H29">R18-AB18</f>
        <v>-0.35750788643533227</v>
      </c>
      <c r="I18" s="677">
        <f aca="true" t="shared" si="6" ref="I18:I29">S18-AC18</f>
        <v>-0.665583596214514</v>
      </c>
      <c r="J18" s="677">
        <f aca="true" t="shared" si="7" ref="J18:J29">T18-AD18</f>
        <v>0.42113038906414424</v>
      </c>
      <c r="K18" s="677">
        <f aca="true" t="shared" si="8" ref="K18:K29">U18-AE18</f>
        <v>0.00011566771819136734</v>
      </c>
      <c r="L18" s="677">
        <f aca="true" t="shared" si="9" ref="L18:L29">V18-AF18</f>
        <v>-0.332439537329126</v>
      </c>
      <c r="M18" s="677">
        <f aca="true" t="shared" si="10" ref="M18:M29">W18-AG18</f>
        <v>0</v>
      </c>
      <c r="N18" s="677">
        <f aca="true" t="shared" si="11" ref="N18:N29">X18-AH18</f>
        <v>0.0007939011566766574</v>
      </c>
      <c r="O18" s="677">
        <f aca="true" t="shared" si="12" ref="O18:O29">Y18-AI18</f>
        <v>0.8115720294426918</v>
      </c>
      <c r="P18" s="679">
        <f aca="true" t="shared" si="13" ref="P18:P29">Z18-AJ18</f>
        <v>0.12191903259726544</v>
      </c>
      <c r="Q18" s="680">
        <v>100</v>
      </c>
      <c r="R18" s="681">
        <v>18.890641430073607</v>
      </c>
      <c r="S18" s="681">
        <v>17.00315457413249</v>
      </c>
      <c r="T18" s="682">
        <v>14.321766561514195</v>
      </c>
      <c r="U18" s="682">
        <v>0.11041009463722397</v>
      </c>
      <c r="V18" s="681">
        <v>22.465825446898002</v>
      </c>
      <c r="W18" s="682">
        <v>0</v>
      </c>
      <c r="X18" s="681">
        <v>2.7812828601472135</v>
      </c>
      <c r="Y18" s="682">
        <v>5.162986330178759</v>
      </c>
      <c r="Z18" s="683">
        <f t="shared" si="1"/>
        <v>19.263932702418508</v>
      </c>
      <c r="AA18" s="684">
        <v>100</v>
      </c>
      <c r="AB18" s="681">
        <v>19.24814931650894</v>
      </c>
      <c r="AC18" s="681">
        <v>17.668738170347005</v>
      </c>
      <c r="AD18" s="681">
        <v>13.900636172450051</v>
      </c>
      <c r="AE18" s="685">
        <v>0.1102944269190326</v>
      </c>
      <c r="AF18" s="681">
        <v>22.798264984227128</v>
      </c>
      <c r="AG18" s="685">
        <v>0</v>
      </c>
      <c r="AH18" s="681">
        <v>2.780488958990537</v>
      </c>
      <c r="AI18" s="685">
        <v>4.351414300736067</v>
      </c>
      <c r="AJ18" s="687">
        <v>19.142013669821242</v>
      </c>
      <c r="AK18" s="673">
        <f t="shared" si="3"/>
        <v>58.3596214511041</v>
      </c>
    </row>
    <row r="19" spans="2:37" ht="15" customHeight="1">
      <c r="B19" s="142" t="s">
        <v>144</v>
      </c>
      <c r="C19" s="107" t="s">
        <v>252</v>
      </c>
      <c r="D19" s="108" t="b">
        <f t="shared" si="2"/>
        <v>1</v>
      </c>
      <c r="E19" s="674" t="s">
        <v>20</v>
      </c>
      <c r="F19" s="693"/>
      <c r="G19" s="676">
        <f t="shared" si="4"/>
        <v>0</v>
      </c>
      <c r="H19" s="677">
        <f t="shared" si="5"/>
        <v>-0.3738070996147549</v>
      </c>
      <c r="I19" s="677">
        <f t="shared" si="6"/>
        <v>-0.7057305998899288</v>
      </c>
      <c r="J19" s="677">
        <f t="shared" si="7"/>
        <v>0.3026307099614751</v>
      </c>
      <c r="K19" s="677">
        <f t="shared" si="8"/>
        <v>-0.0009851403412217893</v>
      </c>
      <c r="L19" s="678">
        <f t="shared" si="9"/>
        <v>-0.9342212438084729</v>
      </c>
      <c r="M19" s="677">
        <f t="shared" si="10"/>
        <v>0</v>
      </c>
      <c r="N19" s="677">
        <f t="shared" si="11"/>
        <v>-0.07583241607044577</v>
      </c>
      <c r="O19" s="677">
        <f t="shared" si="12"/>
        <v>1.9260525591634572</v>
      </c>
      <c r="P19" s="679">
        <f t="shared" si="13"/>
        <v>-0.13810676940010147</v>
      </c>
      <c r="Q19" s="680">
        <v>100</v>
      </c>
      <c r="R19" s="681">
        <v>25.071546505228397</v>
      </c>
      <c r="S19" s="681">
        <v>23.387451843698404</v>
      </c>
      <c r="T19" s="682">
        <v>7.871491469455146</v>
      </c>
      <c r="U19" s="682">
        <v>0.03439735828288388</v>
      </c>
      <c r="V19" s="681">
        <v>25.943863511282334</v>
      </c>
      <c r="W19" s="682">
        <v>0</v>
      </c>
      <c r="X19" s="682">
        <v>0.9369840396257567</v>
      </c>
      <c r="Y19" s="682">
        <v>7.457347275729225</v>
      </c>
      <c r="Z19" s="683">
        <f t="shared" si="1"/>
        <v>9.296917996697863</v>
      </c>
      <c r="AA19" s="684">
        <v>100</v>
      </c>
      <c r="AB19" s="681">
        <v>25.445353604843152</v>
      </c>
      <c r="AC19" s="681">
        <v>24.093182443588333</v>
      </c>
      <c r="AD19" s="685">
        <v>7.5688607594936705</v>
      </c>
      <c r="AE19" s="685">
        <v>0.03538249862410567</v>
      </c>
      <c r="AF19" s="681">
        <v>26.878084755090807</v>
      </c>
      <c r="AG19" s="685">
        <v>0</v>
      </c>
      <c r="AH19" s="682">
        <v>1.0128164556962025</v>
      </c>
      <c r="AI19" s="685">
        <v>5.5312947165657675</v>
      </c>
      <c r="AJ19" s="687">
        <v>9.435024766097964</v>
      </c>
      <c r="AK19" s="673">
        <f t="shared" si="3"/>
        <v>74.40286186020913</v>
      </c>
    </row>
    <row r="20" spans="2:37" ht="15" customHeight="1">
      <c r="B20" s="106" t="s">
        <v>144</v>
      </c>
      <c r="C20" s="107" t="s">
        <v>253</v>
      </c>
      <c r="D20" s="108" t="b">
        <f t="shared" si="2"/>
        <v>1</v>
      </c>
      <c r="E20" s="674" t="s">
        <v>21</v>
      </c>
      <c r="F20" s="693"/>
      <c r="G20" s="676">
        <f t="shared" si="4"/>
        <v>0</v>
      </c>
      <c r="H20" s="678">
        <f t="shared" si="5"/>
        <v>-0.8487393604784934</v>
      </c>
      <c r="I20" s="678">
        <f t="shared" si="6"/>
        <v>-1.534529560616516</v>
      </c>
      <c r="J20" s="678">
        <f t="shared" si="7"/>
        <v>0.9345180584311015</v>
      </c>
      <c r="K20" s="677">
        <f t="shared" si="8"/>
        <v>-0.003331032896250294</v>
      </c>
      <c r="L20" s="678">
        <f t="shared" si="9"/>
        <v>-1.9770738440303646</v>
      </c>
      <c r="M20" s="677">
        <f t="shared" si="10"/>
        <v>0.012160110420979989</v>
      </c>
      <c r="N20" s="677">
        <f t="shared" si="11"/>
        <v>-0.0985990338164251</v>
      </c>
      <c r="O20" s="677">
        <f t="shared" si="12"/>
        <v>3.4948516218081433</v>
      </c>
      <c r="P20" s="679">
        <f t="shared" si="13"/>
        <v>0.020743041177819777</v>
      </c>
      <c r="Q20" s="680">
        <v>100</v>
      </c>
      <c r="R20" s="682">
        <v>16.862203818725558</v>
      </c>
      <c r="S20" s="681">
        <v>20.706234184495052</v>
      </c>
      <c r="T20" s="682">
        <v>8.210259949390384</v>
      </c>
      <c r="U20" s="682">
        <v>0.08511617207269381</v>
      </c>
      <c r="V20" s="682">
        <v>18.891189325971936</v>
      </c>
      <c r="W20" s="682">
        <v>0.027605244996549348</v>
      </c>
      <c r="X20" s="682">
        <v>1.3250517598343685</v>
      </c>
      <c r="Y20" s="682">
        <v>12.841039797561537</v>
      </c>
      <c r="Z20" s="683">
        <f t="shared" si="1"/>
        <v>21.05129974695192</v>
      </c>
      <c r="AA20" s="684">
        <v>100</v>
      </c>
      <c r="AB20" s="681">
        <v>17.71094317920405</v>
      </c>
      <c r="AC20" s="681">
        <v>22.24076374511157</v>
      </c>
      <c r="AD20" s="685">
        <v>7.275741890959282</v>
      </c>
      <c r="AE20" s="685">
        <v>0.08844720496894411</v>
      </c>
      <c r="AF20" s="685">
        <v>20.8682631700023</v>
      </c>
      <c r="AG20" s="685">
        <v>0.015445134575569359</v>
      </c>
      <c r="AH20" s="682">
        <v>1.4236507936507936</v>
      </c>
      <c r="AI20" s="685">
        <v>9.346188175753394</v>
      </c>
      <c r="AJ20" s="687">
        <v>21.0305567057741</v>
      </c>
      <c r="AK20" s="673">
        <f t="shared" si="3"/>
        <v>56.45962732919254</v>
      </c>
    </row>
    <row r="21" spans="2:37" ht="15" customHeight="1">
      <c r="B21" s="106" t="s">
        <v>144</v>
      </c>
      <c r="C21" s="107" t="s">
        <v>22</v>
      </c>
      <c r="D21" s="108" t="b">
        <f t="shared" si="2"/>
        <v>1</v>
      </c>
      <c r="E21" s="674" t="s">
        <v>22</v>
      </c>
      <c r="F21" s="693"/>
      <c r="G21" s="676">
        <f t="shared" si="4"/>
        <v>0</v>
      </c>
      <c r="H21" s="677">
        <f t="shared" si="5"/>
        <v>-0.10869873308996958</v>
      </c>
      <c r="I21" s="677">
        <f t="shared" si="6"/>
        <v>-0.280294180803093</v>
      </c>
      <c r="J21" s="677">
        <f t="shared" si="7"/>
        <v>0.661694223749195</v>
      </c>
      <c r="K21" s="677">
        <f t="shared" si="8"/>
        <v>0.026942237491947615</v>
      </c>
      <c r="L21" s="678">
        <f t="shared" si="9"/>
        <v>-0.7506420442344854</v>
      </c>
      <c r="M21" s="677">
        <f t="shared" si="10"/>
        <v>0.07001503113592442</v>
      </c>
      <c r="N21" s="677">
        <f t="shared" si="11"/>
        <v>-0.03589864719776692</v>
      </c>
      <c r="O21" s="677">
        <f t="shared" si="12"/>
        <v>0.59284732660511</v>
      </c>
      <c r="P21" s="679">
        <f t="shared" si="13"/>
        <v>-0.17596521365686257</v>
      </c>
      <c r="Q21" s="680">
        <v>100</v>
      </c>
      <c r="R21" s="681">
        <v>30.44878677260039</v>
      </c>
      <c r="S21" s="682">
        <v>11.458020184668241</v>
      </c>
      <c r="T21" s="682">
        <v>5.104144298904875</v>
      </c>
      <c r="U21" s="682">
        <v>0.10521795147090403</v>
      </c>
      <c r="V21" s="681">
        <v>21.75434829289242</v>
      </c>
      <c r="W21" s="682">
        <v>0.15460596950826713</v>
      </c>
      <c r="X21" s="682">
        <v>0.5561520292033497</v>
      </c>
      <c r="Y21" s="682">
        <v>11.215374704745544</v>
      </c>
      <c r="Z21" s="683">
        <f t="shared" si="1"/>
        <v>19.20334979600601</v>
      </c>
      <c r="AA21" s="684">
        <v>100</v>
      </c>
      <c r="AB21" s="681">
        <v>30.55748550569036</v>
      </c>
      <c r="AC21" s="685">
        <v>11.738314365471334</v>
      </c>
      <c r="AD21" s="685">
        <v>4.44245007515568</v>
      </c>
      <c r="AE21" s="685">
        <v>0.07827571397895641</v>
      </c>
      <c r="AF21" s="681">
        <v>22.504990337126905</v>
      </c>
      <c r="AG21" s="685">
        <v>0.08459093837234272</v>
      </c>
      <c r="AH21" s="686">
        <v>0.5920506764011166</v>
      </c>
      <c r="AI21" s="685">
        <v>10.622527378140434</v>
      </c>
      <c r="AJ21" s="687">
        <v>19.37931500966287</v>
      </c>
      <c r="AK21" s="673">
        <f t="shared" si="3"/>
        <v>63.661155250161045</v>
      </c>
    </row>
    <row r="22" spans="2:37" ht="15" customHeight="1">
      <c r="B22" s="142" t="s">
        <v>144</v>
      </c>
      <c r="C22" s="446" t="s">
        <v>23</v>
      </c>
      <c r="D22" s="108" t="b">
        <f t="shared" si="2"/>
        <v>1</v>
      </c>
      <c r="E22" s="674" t="s">
        <v>23</v>
      </c>
      <c r="F22" s="693"/>
      <c r="G22" s="676">
        <f t="shared" si="4"/>
        <v>0</v>
      </c>
      <c r="H22" s="677">
        <f t="shared" si="5"/>
        <v>-0.2416905564924079</v>
      </c>
      <c r="I22" s="677">
        <f t="shared" si="6"/>
        <v>-0.12736087689713393</v>
      </c>
      <c r="J22" s="677">
        <f t="shared" si="7"/>
        <v>0.613296795952782</v>
      </c>
      <c r="K22" s="677">
        <f t="shared" si="8"/>
        <v>-0.0033263069139968238</v>
      </c>
      <c r="L22" s="677">
        <f t="shared" si="9"/>
        <v>-0.4561045531197294</v>
      </c>
      <c r="M22" s="677">
        <f t="shared" si="10"/>
        <v>0.000923271500843148</v>
      </c>
      <c r="N22" s="677">
        <f t="shared" si="11"/>
        <v>-0.17713743676222604</v>
      </c>
      <c r="O22" s="677">
        <f t="shared" si="12"/>
        <v>0.4210750421585159</v>
      </c>
      <c r="P22" s="679">
        <f t="shared" si="13"/>
        <v>-0.029675379426645776</v>
      </c>
      <c r="Q22" s="680">
        <v>100</v>
      </c>
      <c r="R22" s="681">
        <v>44.709106239460375</v>
      </c>
      <c r="S22" s="682">
        <v>8.081787521079258</v>
      </c>
      <c r="T22" s="682">
        <v>5.927487352445194</v>
      </c>
      <c r="U22" s="682">
        <v>1.5640809443507586</v>
      </c>
      <c r="V22" s="682">
        <v>13.946037099494099</v>
      </c>
      <c r="W22" s="682">
        <v>0.5101180438448567</v>
      </c>
      <c r="X22" s="681">
        <v>2.664418212478921</v>
      </c>
      <c r="Y22" s="682">
        <v>1.475548060708263</v>
      </c>
      <c r="Z22" s="683">
        <f t="shared" si="1"/>
        <v>21.121416526138276</v>
      </c>
      <c r="AA22" s="684">
        <v>100</v>
      </c>
      <c r="AB22" s="681">
        <v>44.95079679595278</v>
      </c>
      <c r="AC22" s="685">
        <v>8.209148397976392</v>
      </c>
      <c r="AD22" s="685">
        <v>5.314190556492412</v>
      </c>
      <c r="AE22" s="685">
        <v>1.5674072512647554</v>
      </c>
      <c r="AF22" s="685">
        <v>14.402141652613828</v>
      </c>
      <c r="AG22" s="685">
        <v>0.5091947723440136</v>
      </c>
      <c r="AH22" s="707">
        <v>2.841555649241147</v>
      </c>
      <c r="AI22" s="685">
        <v>1.054473018549747</v>
      </c>
      <c r="AJ22" s="687">
        <v>21.151091905564922</v>
      </c>
      <c r="AK22" s="673">
        <f t="shared" si="3"/>
        <v>66.73693086003374</v>
      </c>
    </row>
    <row r="23" spans="1:37" ht="15" customHeight="1">
      <c r="A23" s="160" t="s">
        <v>184</v>
      </c>
      <c r="B23" s="161" t="s">
        <v>144</v>
      </c>
      <c r="C23" s="162" t="s">
        <v>256</v>
      </c>
      <c r="D23" s="108" t="b">
        <f t="shared" si="2"/>
        <v>1</v>
      </c>
      <c r="E23" s="674" t="s">
        <v>24</v>
      </c>
      <c r="F23" s="675"/>
      <c r="G23" s="676">
        <f t="shared" si="4"/>
        <v>0</v>
      </c>
      <c r="H23" s="677">
        <f t="shared" si="5"/>
        <v>-0.24747676488036774</v>
      </c>
      <c r="I23" s="677">
        <f t="shared" si="6"/>
        <v>-0.529774569903104</v>
      </c>
      <c r="J23" s="677">
        <f t="shared" si="7"/>
        <v>0.6100711884516512</v>
      </c>
      <c r="K23" s="677">
        <f t="shared" si="8"/>
        <v>-0.006345659481906265</v>
      </c>
      <c r="L23" s="677">
        <f t="shared" si="9"/>
        <v>-0.49167886098477354</v>
      </c>
      <c r="M23" s="677">
        <f t="shared" si="10"/>
        <v>-0.0010361874629226664</v>
      </c>
      <c r="N23" s="677">
        <f t="shared" si="11"/>
        <v>-0.16835871069804198</v>
      </c>
      <c r="O23" s="677">
        <f t="shared" si="12"/>
        <v>1.1340616966580974</v>
      </c>
      <c r="P23" s="679">
        <f t="shared" si="13"/>
        <v>-0.29946213169863967</v>
      </c>
      <c r="Q23" s="680">
        <v>100</v>
      </c>
      <c r="R23" s="682">
        <v>14.700415265967964</v>
      </c>
      <c r="S23" s="681">
        <v>34.37215740557643</v>
      </c>
      <c r="T23" s="682">
        <v>7.872256278425945</v>
      </c>
      <c r="U23" s="682">
        <v>0.029661854854656913</v>
      </c>
      <c r="V23" s="681">
        <v>25.218508997429307</v>
      </c>
      <c r="W23" s="682">
        <v>0.6209214949574847</v>
      </c>
      <c r="X23" s="682">
        <v>1.7006130116669964</v>
      </c>
      <c r="Y23" s="682">
        <v>11.570100850306506</v>
      </c>
      <c r="Z23" s="683">
        <f t="shared" si="1"/>
        <v>3.915364840814709</v>
      </c>
      <c r="AA23" s="684">
        <v>100</v>
      </c>
      <c r="AB23" s="685">
        <v>14.947892030848331</v>
      </c>
      <c r="AC23" s="681">
        <v>34.901931975479535</v>
      </c>
      <c r="AD23" s="685">
        <v>7.2621850899742935</v>
      </c>
      <c r="AE23" s="685">
        <v>0.03600751433656318</v>
      </c>
      <c r="AF23" s="681">
        <v>25.71018785841408</v>
      </c>
      <c r="AG23" s="685">
        <v>0.6219576824204074</v>
      </c>
      <c r="AH23" s="682">
        <v>1.8689717223650384</v>
      </c>
      <c r="AI23" s="685">
        <v>10.436039153648409</v>
      </c>
      <c r="AJ23" s="687">
        <v>4.2148269725133485</v>
      </c>
      <c r="AK23" s="673">
        <f t="shared" si="3"/>
        <v>74.2910816689737</v>
      </c>
    </row>
    <row r="24" spans="1:37" ht="15" customHeight="1">
      <c r="A24" s="160" t="s">
        <v>182</v>
      </c>
      <c r="B24" s="163" t="s">
        <v>144</v>
      </c>
      <c r="C24" s="164" t="s">
        <v>257</v>
      </c>
      <c r="D24" s="165" t="b">
        <f t="shared" si="2"/>
        <v>1</v>
      </c>
      <c r="E24" s="708" t="s">
        <v>25</v>
      </c>
      <c r="F24" s="709"/>
      <c r="G24" s="710">
        <f t="shared" si="4"/>
        <v>0</v>
      </c>
      <c r="H24" s="711">
        <f t="shared" si="5"/>
        <v>-0.035755593803788344</v>
      </c>
      <c r="I24" s="711">
        <f t="shared" si="6"/>
        <v>-0.6559655765920809</v>
      </c>
      <c r="J24" s="711">
        <f t="shared" si="7"/>
        <v>0.4577280550774532</v>
      </c>
      <c r="K24" s="711">
        <f t="shared" si="8"/>
        <v>0.010423407917383887</v>
      </c>
      <c r="L24" s="711">
        <f t="shared" si="9"/>
        <v>-0.004791738382099453</v>
      </c>
      <c r="M24" s="711">
        <f t="shared" si="10"/>
        <v>-0.006884681583476826</v>
      </c>
      <c r="N24" s="711">
        <f t="shared" si="11"/>
        <v>-0.09085714285714297</v>
      </c>
      <c r="O24" s="711">
        <f t="shared" si="12"/>
        <v>-0.15363166953528484</v>
      </c>
      <c r="P24" s="712">
        <f t="shared" si="13"/>
        <v>0.47973493975903025</v>
      </c>
      <c r="Q24" s="713">
        <v>100</v>
      </c>
      <c r="R24" s="701">
        <v>11.153184165232357</v>
      </c>
      <c r="S24" s="714">
        <v>37.1118760757315</v>
      </c>
      <c r="T24" s="701">
        <v>5.480206540447504</v>
      </c>
      <c r="U24" s="701">
        <v>0.2685025817555938</v>
      </c>
      <c r="V24" s="714">
        <v>24.994836488812393</v>
      </c>
      <c r="W24" s="701">
        <v>0.4165232358003442</v>
      </c>
      <c r="X24" s="701">
        <v>1.848537005163511</v>
      </c>
      <c r="Y24" s="701">
        <v>8.93631669535284</v>
      </c>
      <c r="Z24" s="715">
        <f t="shared" si="1"/>
        <v>9.790017211703955</v>
      </c>
      <c r="AA24" s="699">
        <v>100</v>
      </c>
      <c r="AB24" s="700">
        <v>11.188939759036145</v>
      </c>
      <c r="AC24" s="714">
        <v>37.76784165232358</v>
      </c>
      <c r="AD24" s="700">
        <v>5.022478485370051</v>
      </c>
      <c r="AE24" s="700">
        <v>0.25807917383820994</v>
      </c>
      <c r="AF24" s="714">
        <v>24.999628227194492</v>
      </c>
      <c r="AG24" s="700">
        <v>0.42340791738382105</v>
      </c>
      <c r="AH24" s="701">
        <v>1.939394148020654</v>
      </c>
      <c r="AI24" s="700">
        <v>9.089948364888125</v>
      </c>
      <c r="AJ24" s="702">
        <v>9.310282271944924</v>
      </c>
      <c r="AK24" s="673">
        <f t="shared" si="3"/>
        <v>73.25989672977626</v>
      </c>
    </row>
    <row r="25" spans="2:36" ht="15" customHeight="1">
      <c r="B25" s="85" t="s">
        <v>258</v>
      </c>
      <c r="C25" s="86" t="s">
        <v>259</v>
      </c>
      <c r="D25" s="217" t="b">
        <f t="shared" si="2"/>
        <v>1</v>
      </c>
      <c r="E25" s="716" t="s">
        <v>26</v>
      </c>
      <c r="F25" s="717">
        <v>3</v>
      </c>
      <c r="G25" s="718">
        <f t="shared" si="4"/>
        <v>0</v>
      </c>
      <c r="H25" s="719">
        <f t="shared" si="5"/>
        <v>-0.35709717730079404</v>
      </c>
      <c r="I25" s="720">
        <f t="shared" si="6"/>
        <v>-0.9609232578653355</v>
      </c>
      <c r="J25" s="720">
        <f t="shared" si="7"/>
        <v>1.7225000000000001</v>
      </c>
      <c r="K25" s="719">
        <f t="shared" si="8"/>
        <v>0.006624154660394002</v>
      </c>
      <c r="L25" s="720">
        <f t="shared" si="9"/>
        <v>-1.0861559100264628</v>
      </c>
      <c r="M25" s="719">
        <f t="shared" si="10"/>
        <v>0</v>
      </c>
      <c r="N25" s="719">
        <f t="shared" si="11"/>
        <v>-0.0437180241105557</v>
      </c>
      <c r="O25" s="719">
        <f t="shared" si="12"/>
        <v>-13.153372537488977</v>
      </c>
      <c r="P25" s="721">
        <f t="shared" si="13"/>
        <v>13.872142752131719</v>
      </c>
      <c r="Q25" s="722">
        <v>100</v>
      </c>
      <c r="R25" s="705">
        <v>5.114304616289327</v>
      </c>
      <c r="S25" s="723">
        <v>12.626800940899734</v>
      </c>
      <c r="T25" s="723">
        <v>30.789841223169656</v>
      </c>
      <c r="U25" s="705">
        <v>0.017274331079094384</v>
      </c>
      <c r="V25" s="705">
        <v>13.070788003528374</v>
      </c>
      <c r="W25" s="705">
        <v>0</v>
      </c>
      <c r="X25" s="705">
        <v>0.6115848279917672</v>
      </c>
      <c r="Y25" s="705">
        <v>7.849162011173185</v>
      </c>
      <c r="Z25" s="724">
        <f t="shared" si="1"/>
        <v>29.920244045868856</v>
      </c>
      <c r="AA25" s="703">
        <v>100</v>
      </c>
      <c r="AB25" s="704">
        <v>5.471401793590121</v>
      </c>
      <c r="AC25" s="723">
        <v>13.58772419876507</v>
      </c>
      <c r="AD25" s="723">
        <v>29.067341223169656</v>
      </c>
      <c r="AE25" s="704">
        <v>0.010650176418700382</v>
      </c>
      <c r="AF25" s="704">
        <v>14.156943913554837</v>
      </c>
      <c r="AG25" s="704">
        <v>0</v>
      </c>
      <c r="AH25" s="704">
        <v>0.6553028521023229</v>
      </c>
      <c r="AI25" s="704">
        <v>21.00253454866216</v>
      </c>
      <c r="AJ25" s="706">
        <v>16.048101293737137</v>
      </c>
    </row>
    <row r="26" spans="2:36" ht="15" customHeight="1">
      <c r="B26" s="106" t="s">
        <v>258</v>
      </c>
      <c r="C26" s="201" t="s">
        <v>27</v>
      </c>
      <c r="D26" s="217" t="b">
        <f t="shared" si="2"/>
        <v>1</v>
      </c>
      <c r="E26" s="716" t="s">
        <v>27</v>
      </c>
      <c r="F26" s="675">
        <v>2</v>
      </c>
      <c r="G26" s="676">
        <f t="shared" si="4"/>
        <v>0</v>
      </c>
      <c r="H26" s="678">
        <f t="shared" si="5"/>
        <v>-1.256043624756162</v>
      </c>
      <c r="I26" s="678">
        <f t="shared" si="6"/>
        <v>-1.7750665011526863</v>
      </c>
      <c r="J26" s="678">
        <f t="shared" si="7"/>
        <v>1.5618301117219389</v>
      </c>
      <c r="K26" s="677">
        <f t="shared" si="8"/>
        <v>-0.0278063486433765</v>
      </c>
      <c r="L26" s="677">
        <f t="shared" si="9"/>
        <v>-0.26231424011349525</v>
      </c>
      <c r="M26" s="677">
        <f t="shared" si="10"/>
        <v>0</v>
      </c>
      <c r="N26" s="677">
        <f t="shared" si="11"/>
        <v>-0.014240113495300577</v>
      </c>
      <c r="O26" s="677">
        <f t="shared" si="12"/>
        <v>1.3286806171306988</v>
      </c>
      <c r="P26" s="679">
        <f t="shared" si="13"/>
        <v>0.444960099308382</v>
      </c>
      <c r="Q26" s="680">
        <v>100</v>
      </c>
      <c r="R26" s="682">
        <v>2.6618194715375068</v>
      </c>
      <c r="S26" s="682">
        <v>10.436247561624402</v>
      </c>
      <c r="T26" s="681">
        <v>47.529703848200036</v>
      </c>
      <c r="U26" s="682">
        <v>0.7572264585919489</v>
      </c>
      <c r="V26" s="682">
        <v>2.1954247206951587</v>
      </c>
      <c r="W26" s="682">
        <v>0</v>
      </c>
      <c r="X26" s="682">
        <v>0.15073594608973223</v>
      </c>
      <c r="Y26" s="682">
        <v>11.29278240822841</v>
      </c>
      <c r="Z26" s="683">
        <f t="shared" si="1"/>
        <v>24.9760595850328</v>
      </c>
      <c r="AA26" s="684">
        <v>100</v>
      </c>
      <c r="AB26" s="685">
        <v>3.9178630962936687</v>
      </c>
      <c r="AC26" s="685">
        <v>12.211314062777088</v>
      </c>
      <c r="AD26" s="681">
        <v>45.9678737364781</v>
      </c>
      <c r="AE26" s="685">
        <v>0.7850328072353254</v>
      </c>
      <c r="AF26" s="685">
        <v>2.457738960808654</v>
      </c>
      <c r="AG26" s="685">
        <v>0</v>
      </c>
      <c r="AH26" s="685">
        <v>0.1649760595850328</v>
      </c>
      <c r="AI26" s="685">
        <v>9.964101791097711</v>
      </c>
      <c r="AJ26" s="687">
        <v>24.53109948572442</v>
      </c>
    </row>
    <row r="27" spans="2:36" ht="15" customHeight="1">
      <c r="B27" s="106" t="s">
        <v>258</v>
      </c>
      <c r="C27" s="201" t="s">
        <v>28</v>
      </c>
      <c r="D27" s="217" t="b">
        <f t="shared" si="2"/>
        <v>1</v>
      </c>
      <c r="E27" s="716" t="s">
        <v>28</v>
      </c>
      <c r="F27" s="675">
        <v>3</v>
      </c>
      <c r="G27" s="676">
        <f t="shared" si="4"/>
        <v>0</v>
      </c>
      <c r="H27" s="677">
        <f t="shared" si="5"/>
        <v>-0.443558480177936</v>
      </c>
      <c r="I27" s="678">
        <f t="shared" si="6"/>
        <v>-1.5827813497378003</v>
      </c>
      <c r="J27" s="678">
        <f t="shared" si="7"/>
        <v>1.632225068335714</v>
      </c>
      <c r="K27" s="677">
        <f t="shared" si="8"/>
        <v>-0.007107594926697382</v>
      </c>
      <c r="L27" s="678">
        <f t="shared" si="9"/>
        <v>-0.6717808889935917</v>
      </c>
      <c r="M27" s="677">
        <f t="shared" si="10"/>
        <v>0.01176075032087641</v>
      </c>
      <c r="N27" s="677">
        <f t="shared" si="11"/>
        <v>0.00786803123024267</v>
      </c>
      <c r="O27" s="677">
        <f t="shared" si="12"/>
        <v>-0.19885901200013123</v>
      </c>
      <c r="P27" s="679">
        <f t="shared" si="13"/>
        <v>1.2522334759492963</v>
      </c>
      <c r="Q27" s="680">
        <v>100</v>
      </c>
      <c r="R27" s="682">
        <v>3.19126576366184</v>
      </c>
      <c r="S27" s="681">
        <v>14.266697804764128</v>
      </c>
      <c r="T27" s="681">
        <v>45.2767398411957</v>
      </c>
      <c r="U27" s="682">
        <v>0.002335357309668379</v>
      </c>
      <c r="V27" s="682">
        <v>4.329752452125176</v>
      </c>
      <c r="W27" s="682">
        <v>0.03269500233535731</v>
      </c>
      <c r="X27" s="682">
        <v>0.0560485754320411</v>
      </c>
      <c r="Y27" s="682">
        <v>11.59971975712284</v>
      </c>
      <c r="Z27" s="683">
        <f t="shared" si="1"/>
        <v>21.24474544605323</v>
      </c>
      <c r="AA27" s="684">
        <v>100</v>
      </c>
      <c r="AB27" s="685">
        <v>3.634824243839776</v>
      </c>
      <c r="AC27" s="681">
        <v>15.849479154501928</v>
      </c>
      <c r="AD27" s="681">
        <v>43.644514772859985</v>
      </c>
      <c r="AE27" s="685">
        <v>0.009442952236365761</v>
      </c>
      <c r="AF27" s="685">
        <v>5.001533341118767</v>
      </c>
      <c r="AG27" s="685">
        <v>0.020934252014480903</v>
      </c>
      <c r="AH27" s="685">
        <v>0.04818054420179843</v>
      </c>
      <c r="AI27" s="685">
        <v>11.79857876912297</v>
      </c>
      <c r="AJ27" s="687">
        <v>19.992511970103934</v>
      </c>
    </row>
    <row r="28" spans="2:36" ht="15" customHeight="1">
      <c r="B28" s="205" t="s">
        <v>258</v>
      </c>
      <c r="C28" s="206" t="s">
        <v>29</v>
      </c>
      <c r="D28" s="217" t="b">
        <f t="shared" si="2"/>
        <v>1</v>
      </c>
      <c r="E28" s="725" t="s">
        <v>29</v>
      </c>
      <c r="F28" s="709"/>
      <c r="G28" s="710">
        <f t="shared" si="4"/>
        <v>0</v>
      </c>
      <c r="H28" s="711">
        <f t="shared" si="5"/>
        <v>-0.0033111005240590574</v>
      </c>
      <c r="I28" s="726">
        <f t="shared" si="6"/>
        <v>-1.0623249166269648</v>
      </c>
      <c r="J28" s="726">
        <f t="shared" si="7"/>
        <v>2.733568365888516</v>
      </c>
      <c r="K28" s="711">
        <f t="shared" si="8"/>
        <v>0</v>
      </c>
      <c r="L28" s="711">
        <f t="shared" si="9"/>
        <v>-0.020719390185802766</v>
      </c>
      <c r="M28" s="711">
        <f t="shared" si="10"/>
        <v>0</v>
      </c>
      <c r="N28" s="711">
        <f t="shared" si="11"/>
        <v>0</v>
      </c>
      <c r="O28" s="711">
        <f t="shared" si="12"/>
        <v>-2.1929871367317766</v>
      </c>
      <c r="P28" s="712">
        <f t="shared" si="13"/>
        <v>0.5457741781800891</v>
      </c>
      <c r="Q28" s="727">
        <v>100</v>
      </c>
      <c r="R28" s="728">
        <v>0.15245354930919486</v>
      </c>
      <c r="S28" s="728">
        <v>7.670319199618866</v>
      </c>
      <c r="T28" s="690">
        <v>52.91090995712244</v>
      </c>
      <c r="U28" s="728">
        <v>0</v>
      </c>
      <c r="V28" s="728">
        <v>0.3620771796093378</v>
      </c>
      <c r="W28" s="728">
        <v>0</v>
      </c>
      <c r="X28" s="728">
        <v>0</v>
      </c>
      <c r="Y28" s="728">
        <v>13.263458789899952</v>
      </c>
      <c r="Z28" s="729">
        <f t="shared" si="1"/>
        <v>25.640781324440212</v>
      </c>
      <c r="AA28" s="684">
        <v>100</v>
      </c>
      <c r="AB28" s="685">
        <v>0.15576464983325392</v>
      </c>
      <c r="AC28" s="685">
        <v>8.732644116245831</v>
      </c>
      <c r="AD28" s="681">
        <v>50.177341591233926</v>
      </c>
      <c r="AE28" s="685">
        <v>0</v>
      </c>
      <c r="AF28" s="685">
        <v>0.38279656979514054</v>
      </c>
      <c r="AG28" s="685">
        <v>0</v>
      </c>
      <c r="AH28" s="682">
        <v>0</v>
      </c>
      <c r="AI28" s="685">
        <v>15.456445926631728</v>
      </c>
      <c r="AJ28" s="687">
        <v>25.095007146260123</v>
      </c>
    </row>
    <row r="29" spans="2:36" ht="15" customHeight="1">
      <c r="B29" s="215" t="s">
        <v>263</v>
      </c>
      <c r="C29" s="216" t="s">
        <v>30</v>
      </c>
      <c r="D29" s="288" t="b">
        <f t="shared" si="2"/>
        <v>1</v>
      </c>
      <c r="E29" s="730" t="s">
        <v>30</v>
      </c>
      <c r="F29" s="731"/>
      <c r="G29" s="732">
        <f t="shared" si="4"/>
        <v>0</v>
      </c>
      <c r="H29" s="720">
        <f t="shared" si="5"/>
        <v>-1.4077702229777032</v>
      </c>
      <c r="I29" s="720">
        <f t="shared" si="6"/>
        <v>-1.0985381461853834</v>
      </c>
      <c r="J29" s="733">
        <f t="shared" si="7"/>
        <v>1.7607909209079136</v>
      </c>
      <c r="K29" s="734">
        <f t="shared" si="8"/>
        <v>-0.008776122387761265</v>
      </c>
      <c r="L29" s="720">
        <f t="shared" si="9"/>
        <v>-1.45076892310769</v>
      </c>
      <c r="M29" s="734">
        <f t="shared" si="10"/>
        <v>-0.0002579742025797388</v>
      </c>
      <c r="N29" s="734">
        <f t="shared" si="11"/>
        <v>-0.2419188081191881</v>
      </c>
      <c r="O29" s="734">
        <f t="shared" si="12"/>
        <v>3.058741125887411</v>
      </c>
      <c r="P29" s="735">
        <f t="shared" si="13"/>
        <v>-0.6115018498150278</v>
      </c>
      <c r="Q29" s="736">
        <v>100</v>
      </c>
      <c r="R29" s="737">
        <v>24.011598840115987</v>
      </c>
      <c r="S29" s="737">
        <v>13.276672332766722</v>
      </c>
      <c r="T29" s="737">
        <v>17.510248975102492</v>
      </c>
      <c r="U29" s="738">
        <v>0.5569443055694431</v>
      </c>
      <c r="V29" s="738">
        <v>14.393560643935608</v>
      </c>
      <c r="W29" s="738">
        <v>0.03599640035996401</v>
      </c>
      <c r="X29" s="738">
        <v>0.9829017098290171</v>
      </c>
      <c r="Y29" s="738">
        <v>7.483251674832517</v>
      </c>
      <c r="Z29" s="739">
        <f t="shared" si="1"/>
        <v>21.74882511748824</v>
      </c>
      <c r="AA29" s="684">
        <v>100</v>
      </c>
      <c r="AB29" s="681">
        <v>25.41936906309369</v>
      </c>
      <c r="AC29" s="681">
        <v>14.375210478952106</v>
      </c>
      <c r="AD29" s="681">
        <v>15.749458054194578</v>
      </c>
      <c r="AE29" s="685">
        <v>0.5657204279572043</v>
      </c>
      <c r="AF29" s="685">
        <v>15.844329567043298</v>
      </c>
      <c r="AG29" s="685">
        <v>0.03625437456254375</v>
      </c>
      <c r="AH29" s="685">
        <v>1.2248205179482052</v>
      </c>
      <c r="AI29" s="685">
        <v>4.424510548945106</v>
      </c>
      <c r="AJ29" s="687">
        <v>22.36032696730327</v>
      </c>
    </row>
    <row r="30" spans="1:36" ht="15" customHeight="1">
      <c r="A30" s="234">
        <v>38740</v>
      </c>
      <c r="B30" s="179" t="s">
        <v>163</v>
      </c>
      <c r="C30" s="180" t="s">
        <v>265</v>
      </c>
      <c r="D30" s="181" t="b">
        <f t="shared" si="2"/>
        <v>0</v>
      </c>
      <c r="E30" s="740"/>
      <c r="F30" s="741"/>
      <c r="G30" s="742"/>
      <c r="H30" s="743"/>
      <c r="I30" s="743"/>
      <c r="J30" s="743"/>
      <c r="K30" s="743"/>
      <c r="L30" s="743"/>
      <c r="M30" s="743"/>
      <c r="N30" s="743"/>
      <c r="O30" s="743"/>
      <c r="P30" s="744"/>
      <c r="Q30" s="745"/>
      <c r="R30" s="746"/>
      <c r="S30" s="746"/>
      <c r="T30" s="746"/>
      <c r="U30" s="746"/>
      <c r="V30" s="746"/>
      <c r="W30" s="746"/>
      <c r="X30" s="746"/>
      <c r="Y30" s="746"/>
      <c r="Z30" s="747"/>
      <c r="AA30" s="748"/>
      <c r="AB30" s="749"/>
      <c r="AC30" s="749"/>
      <c r="AD30" s="749"/>
      <c r="AE30" s="749"/>
      <c r="AF30" s="749"/>
      <c r="AG30" s="749"/>
      <c r="AH30" s="750"/>
      <c r="AI30" s="749"/>
      <c r="AJ30" s="751"/>
    </row>
    <row r="31" spans="1:36" ht="15" customHeight="1">
      <c r="A31" s="234">
        <v>38534</v>
      </c>
      <c r="B31" s="106" t="s">
        <v>163</v>
      </c>
      <c r="C31" s="245" t="s">
        <v>31</v>
      </c>
      <c r="D31" s="217" t="b">
        <f t="shared" si="2"/>
        <v>1</v>
      </c>
      <c r="E31" s="716" t="s">
        <v>31</v>
      </c>
      <c r="F31" s="717"/>
      <c r="G31" s="718">
        <f aca="true" t="shared" si="14" ref="G31:P31">Q31-AA31</f>
        <v>0</v>
      </c>
      <c r="H31" s="719">
        <f t="shared" si="14"/>
        <v>-0.5431432387075645</v>
      </c>
      <c r="I31" s="678">
        <f t="shared" si="14"/>
        <v>-6.256323457245614</v>
      </c>
      <c r="J31" s="719">
        <f t="shared" si="14"/>
        <v>-4.220357455793691</v>
      </c>
      <c r="K31" s="719">
        <f t="shared" si="14"/>
        <v>0.039855590660501886</v>
      </c>
      <c r="L31" s="719">
        <f t="shared" si="14"/>
        <v>3.800490261123871</v>
      </c>
      <c r="M31" s="719">
        <f t="shared" si="14"/>
        <v>0.0015395273650989148</v>
      </c>
      <c r="N31" s="719">
        <f t="shared" si="14"/>
        <v>-0.3178808978081178</v>
      </c>
      <c r="O31" s="719">
        <f t="shared" si="14"/>
        <v>-0.4005878150664888</v>
      </c>
      <c r="P31" s="721">
        <f t="shared" si="14"/>
        <v>7.896407485472004</v>
      </c>
      <c r="Q31" s="722">
        <v>100</v>
      </c>
      <c r="R31" s="723">
        <v>32.42321607266569</v>
      </c>
      <c r="S31" s="723">
        <v>23.212223847278885</v>
      </c>
      <c r="T31" s="705">
        <v>12.728812254637825</v>
      </c>
      <c r="U31" s="705">
        <v>0.12701100762066045</v>
      </c>
      <c r="V31" s="705">
        <v>9.468863059040874</v>
      </c>
      <c r="W31" s="705">
        <v>0.0015395273650989148</v>
      </c>
      <c r="X31" s="705">
        <v>0.5703948887691479</v>
      </c>
      <c r="Y31" s="705">
        <v>3.377723039027019</v>
      </c>
      <c r="Z31" s="724">
        <f>Q31-R31-S31-T31-U31-V31-W31-X31-Y31</f>
        <v>18.090216303594797</v>
      </c>
      <c r="AA31" s="684">
        <v>100</v>
      </c>
      <c r="AB31" s="681">
        <v>32.96635931137325</v>
      </c>
      <c r="AC31" s="681">
        <v>29.4685473045245</v>
      </c>
      <c r="AD31" s="681">
        <v>16.949169710431516</v>
      </c>
      <c r="AE31" s="685">
        <v>0.08715541696015856</v>
      </c>
      <c r="AF31" s="685">
        <v>5.668372797917003</v>
      </c>
      <c r="AG31" s="685">
        <v>0</v>
      </c>
      <c r="AH31" s="682">
        <v>0.8882757865772657</v>
      </c>
      <c r="AI31" s="685">
        <v>3.7783108540935078</v>
      </c>
      <c r="AJ31" s="687">
        <v>10.193808818122793</v>
      </c>
    </row>
    <row r="32" spans="1:36" ht="15" customHeight="1">
      <c r="A32" s="234">
        <v>38803</v>
      </c>
      <c r="B32" s="106" t="s">
        <v>163</v>
      </c>
      <c r="C32" s="107" t="s">
        <v>267</v>
      </c>
      <c r="D32" s="217" t="b">
        <f t="shared" si="2"/>
        <v>0</v>
      </c>
      <c r="E32" s="716"/>
      <c r="F32" s="675"/>
      <c r="G32" s="676"/>
      <c r="H32" s="677"/>
      <c r="I32" s="677"/>
      <c r="J32" s="677"/>
      <c r="K32" s="677"/>
      <c r="L32" s="677"/>
      <c r="M32" s="677"/>
      <c r="N32" s="677"/>
      <c r="O32" s="677"/>
      <c r="P32" s="679"/>
      <c r="Q32" s="752"/>
      <c r="R32" s="750"/>
      <c r="S32" s="750"/>
      <c r="T32" s="750"/>
      <c r="U32" s="750"/>
      <c r="V32" s="750"/>
      <c r="W32" s="750"/>
      <c r="X32" s="750"/>
      <c r="Y32" s="750"/>
      <c r="Z32" s="753"/>
      <c r="AA32" s="748"/>
      <c r="AB32" s="749"/>
      <c r="AC32" s="749"/>
      <c r="AD32" s="749"/>
      <c r="AE32" s="749"/>
      <c r="AF32" s="749"/>
      <c r="AG32" s="749"/>
      <c r="AH32" s="750"/>
      <c r="AI32" s="749"/>
      <c r="AJ32" s="751"/>
    </row>
    <row r="33" spans="2:36" ht="15" customHeight="1">
      <c r="B33" s="106" t="s">
        <v>163</v>
      </c>
      <c r="C33" s="201" t="s">
        <v>32</v>
      </c>
      <c r="D33" s="217" t="b">
        <f t="shared" si="2"/>
        <v>1</v>
      </c>
      <c r="E33" s="716" t="s">
        <v>32</v>
      </c>
      <c r="F33" s="675"/>
      <c r="G33" s="676">
        <f aca="true" t="shared" si="15" ref="G33:P36">Q33-AA33</f>
        <v>0</v>
      </c>
      <c r="H33" s="678">
        <f t="shared" si="15"/>
        <v>-1.017657595590773</v>
      </c>
      <c r="I33" s="678">
        <f t="shared" si="15"/>
        <v>-1.015893902859112</v>
      </c>
      <c r="J33" s="678">
        <f t="shared" si="15"/>
        <v>1.118155356527728</v>
      </c>
      <c r="K33" s="677">
        <f t="shared" si="15"/>
        <v>0.2277264898380985</v>
      </c>
      <c r="L33" s="678">
        <f t="shared" si="15"/>
        <v>-1.4094901825697566</v>
      </c>
      <c r="M33" s="677">
        <f t="shared" si="15"/>
        <v>0</v>
      </c>
      <c r="N33" s="677">
        <f t="shared" si="15"/>
        <v>-0.1122528418877024</v>
      </c>
      <c r="O33" s="677">
        <f t="shared" si="15"/>
        <v>1.4084912159834646</v>
      </c>
      <c r="P33" s="679">
        <f t="shared" si="15"/>
        <v>0.800921460558051</v>
      </c>
      <c r="Q33" s="680">
        <v>100</v>
      </c>
      <c r="R33" s="681">
        <v>29.41439889769204</v>
      </c>
      <c r="S33" s="681">
        <v>15.914571133310368</v>
      </c>
      <c r="T33" s="681">
        <v>17.071994488460213</v>
      </c>
      <c r="U33" s="682">
        <v>0.8318980365139511</v>
      </c>
      <c r="V33" s="682">
        <v>9.221495005167068</v>
      </c>
      <c r="W33" s="682">
        <v>0</v>
      </c>
      <c r="X33" s="682">
        <v>0.40303134688253534</v>
      </c>
      <c r="Y33" s="682">
        <v>6.706854977609369</v>
      </c>
      <c r="Z33" s="683">
        <f>Q33-R33-S33-T33-U33-V33-W33-X33-Y33</f>
        <v>20.43575611436446</v>
      </c>
      <c r="AA33" s="684">
        <v>100</v>
      </c>
      <c r="AB33" s="681">
        <v>30.43205649328281</v>
      </c>
      <c r="AC33" s="681">
        <v>16.93046503616948</v>
      </c>
      <c r="AD33" s="681">
        <v>15.953839131932485</v>
      </c>
      <c r="AE33" s="685">
        <v>0.6041715466758526</v>
      </c>
      <c r="AF33" s="685">
        <v>10.630985187736824</v>
      </c>
      <c r="AG33" s="685">
        <v>0</v>
      </c>
      <c r="AH33" s="682">
        <v>0.5152841887702377</v>
      </c>
      <c r="AI33" s="685">
        <v>5.298363761625905</v>
      </c>
      <c r="AJ33" s="687">
        <v>19.634834653806408</v>
      </c>
    </row>
    <row r="34" spans="1:36" ht="15" customHeight="1">
      <c r="A34" s="234">
        <v>38803</v>
      </c>
      <c r="B34" s="106" t="s">
        <v>163</v>
      </c>
      <c r="C34" s="107" t="s">
        <v>164</v>
      </c>
      <c r="D34" s="217" t="b">
        <f t="shared" si="2"/>
        <v>0</v>
      </c>
      <c r="E34" s="716"/>
      <c r="F34" s="675"/>
      <c r="G34" s="676">
        <f t="shared" si="15"/>
        <v>0</v>
      </c>
      <c r="H34" s="677">
        <f t="shared" si="15"/>
        <v>0</v>
      </c>
      <c r="I34" s="677">
        <f t="shared" si="15"/>
        <v>0</v>
      </c>
      <c r="J34" s="677">
        <f t="shared" si="15"/>
        <v>0</v>
      </c>
      <c r="K34" s="677">
        <f t="shared" si="15"/>
        <v>0</v>
      </c>
      <c r="L34" s="677">
        <f t="shared" si="15"/>
        <v>0</v>
      </c>
      <c r="M34" s="677">
        <f t="shared" si="15"/>
        <v>0</v>
      </c>
      <c r="N34" s="677">
        <f t="shared" si="15"/>
        <v>0</v>
      </c>
      <c r="O34" s="677">
        <f t="shared" si="15"/>
        <v>0</v>
      </c>
      <c r="P34" s="679">
        <f t="shared" si="15"/>
        <v>0</v>
      </c>
      <c r="Q34" s="680"/>
      <c r="R34" s="682"/>
      <c r="S34" s="682"/>
      <c r="T34" s="682"/>
      <c r="U34" s="682"/>
      <c r="V34" s="682"/>
      <c r="W34" s="682"/>
      <c r="X34" s="682"/>
      <c r="Y34" s="682"/>
      <c r="Z34" s="754"/>
      <c r="AA34" s="684"/>
      <c r="AB34" s="685"/>
      <c r="AC34" s="685"/>
      <c r="AD34" s="685"/>
      <c r="AE34" s="685"/>
      <c r="AF34" s="685"/>
      <c r="AG34" s="685"/>
      <c r="AH34" s="682"/>
      <c r="AI34" s="685"/>
      <c r="AJ34" s="687"/>
    </row>
    <row r="35" spans="2:36" ht="15" customHeight="1">
      <c r="B35" s="106" t="s">
        <v>163</v>
      </c>
      <c r="C35" s="201" t="s">
        <v>33</v>
      </c>
      <c r="D35" s="217" t="b">
        <f t="shared" si="2"/>
        <v>1</v>
      </c>
      <c r="E35" s="725" t="s">
        <v>33</v>
      </c>
      <c r="F35" s="675"/>
      <c r="G35" s="676">
        <f t="shared" si="15"/>
        <v>0</v>
      </c>
      <c r="H35" s="678">
        <f t="shared" si="15"/>
        <v>-1.111485336915159</v>
      </c>
      <c r="I35" s="677">
        <f t="shared" si="15"/>
        <v>-0.2807309156033124</v>
      </c>
      <c r="J35" s="678">
        <f t="shared" si="15"/>
        <v>1.266261473024402</v>
      </c>
      <c r="K35" s="677">
        <f t="shared" si="15"/>
        <v>0.392519588090441</v>
      </c>
      <c r="L35" s="677">
        <f t="shared" si="15"/>
        <v>-0.4618826953212434</v>
      </c>
      <c r="M35" s="677">
        <f t="shared" si="15"/>
        <v>0</v>
      </c>
      <c r="N35" s="677">
        <f t="shared" si="15"/>
        <v>-0.017563241549138076</v>
      </c>
      <c r="O35" s="677">
        <f t="shared" si="15"/>
        <v>-0.05505708529214237</v>
      </c>
      <c r="P35" s="679">
        <f t="shared" si="15"/>
        <v>0.26793821356615766</v>
      </c>
      <c r="Q35" s="680">
        <v>100</v>
      </c>
      <c r="R35" s="681">
        <v>28.17886724871278</v>
      </c>
      <c r="S35" s="681">
        <v>14.65413028878442</v>
      </c>
      <c r="T35" s="681">
        <v>16.893888515782404</v>
      </c>
      <c r="U35" s="682">
        <v>0.7174837698679203</v>
      </c>
      <c r="V35" s="682">
        <v>12.817327065144394</v>
      </c>
      <c r="W35" s="682">
        <v>0</v>
      </c>
      <c r="X35" s="682">
        <v>0.4544436982314753</v>
      </c>
      <c r="Y35" s="682">
        <v>3.1173046787553167</v>
      </c>
      <c r="Z35" s="683">
        <f>Q35-R35-S35-T35-U35-V35-W35-X35-Y35</f>
        <v>23.166554734721295</v>
      </c>
      <c r="AA35" s="684">
        <v>100</v>
      </c>
      <c r="AB35" s="681">
        <v>29.29035258562794</v>
      </c>
      <c r="AC35" s="681">
        <v>14.934861204387733</v>
      </c>
      <c r="AD35" s="681">
        <v>15.627627042758002</v>
      </c>
      <c r="AE35" s="685">
        <v>0.32496418177747927</v>
      </c>
      <c r="AF35" s="685">
        <v>13.279209760465637</v>
      </c>
      <c r="AG35" s="685">
        <v>0</v>
      </c>
      <c r="AH35" s="682">
        <v>0.47200693978061337</v>
      </c>
      <c r="AI35" s="685">
        <v>3.172361764047459</v>
      </c>
      <c r="AJ35" s="687">
        <v>22.898616521155137</v>
      </c>
    </row>
    <row r="36" spans="1:36" ht="15" customHeight="1">
      <c r="A36" s="160" t="s">
        <v>165</v>
      </c>
      <c r="B36" s="161" t="s">
        <v>163</v>
      </c>
      <c r="C36" s="162" t="s">
        <v>166</v>
      </c>
      <c r="D36" s="108" t="b">
        <f t="shared" si="2"/>
        <v>1</v>
      </c>
      <c r="E36" s="674" t="s">
        <v>34</v>
      </c>
      <c r="F36" s="675"/>
      <c r="G36" s="676">
        <f t="shared" si="15"/>
        <v>0</v>
      </c>
      <c r="H36" s="678">
        <f t="shared" si="15"/>
        <v>-1.0516767801857654</v>
      </c>
      <c r="I36" s="677">
        <f t="shared" si="15"/>
        <v>0.16516160990712336</v>
      </c>
      <c r="J36" s="677">
        <f t="shared" si="15"/>
        <v>0.5367281733746125</v>
      </c>
      <c r="K36" s="677">
        <f t="shared" si="15"/>
        <v>0.015986377708978327</v>
      </c>
      <c r="L36" s="677">
        <f t="shared" si="15"/>
        <v>-0.03904891640866737</v>
      </c>
      <c r="M36" s="677">
        <f t="shared" si="15"/>
        <v>0</v>
      </c>
      <c r="N36" s="677">
        <f t="shared" si="15"/>
        <v>-0.07656222910216703</v>
      </c>
      <c r="O36" s="677">
        <f t="shared" si="15"/>
        <v>0.33516656346749185</v>
      </c>
      <c r="P36" s="679">
        <f t="shared" si="15"/>
        <v>0.11424520123839343</v>
      </c>
      <c r="Q36" s="680">
        <v>100</v>
      </c>
      <c r="R36" s="681">
        <v>35.07863777089783</v>
      </c>
      <c r="S36" s="681">
        <v>20.066873065015482</v>
      </c>
      <c r="T36" s="682">
        <v>9.359752321981423</v>
      </c>
      <c r="U36" s="682">
        <v>0.042105263157894736</v>
      </c>
      <c r="V36" s="682">
        <v>12.115170278637772</v>
      </c>
      <c r="W36" s="682">
        <v>0</v>
      </c>
      <c r="X36" s="682">
        <v>1.141795665634675</v>
      </c>
      <c r="Y36" s="682">
        <v>1.7089783281733744</v>
      </c>
      <c r="Z36" s="683">
        <f>Q36-R36-S36-T36-U36-V36-W36-X36-Y36</f>
        <v>20.48668730650155</v>
      </c>
      <c r="AA36" s="699">
        <v>100</v>
      </c>
      <c r="AB36" s="714">
        <v>36.13031455108359</v>
      </c>
      <c r="AC36" s="714">
        <v>19.90171145510836</v>
      </c>
      <c r="AD36" s="700">
        <v>8.82302414860681</v>
      </c>
      <c r="AE36" s="700">
        <v>0.02611888544891641</v>
      </c>
      <c r="AF36" s="700">
        <v>12.154219195046439</v>
      </c>
      <c r="AG36" s="700">
        <v>0</v>
      </c>
      <c r="AH36" s="701">
        <v>1.218357894736842</v>
      </c>
      <c r="AI36" s="700">
        <v>1.3738117647058825</v>
      </c>
      <c r="AJ36" s="702">
        <v>20.372442105263158</v>
      </c>
    </row>
    <row r="37" spans="1:36" ht="15" customHeight="1">
      <c r="A37" s="160" t="s">
        <v>167</v>
      </c>
      <c r="B37" s="161" t="s">
        <v>163</v>
      </c>
      <c r="C37" s="263" t="s">
        <v>168</v>
      </c>
      <c r="D37" s="108" t="b">
        <f t="shared" si="2"/>
        <v>1</v>
      </c>
      <c r="E37" s="674" t="s">
        <v>35</v>
      </c>
      <c r="F37" s="675"/>
      <c r="G37" s="676"/>
      <c r="H37" s="677"/>
      <c r="I37" s="677"/>
      <c r="J37" s="677"/>
      <c r="K37" s="677"/>
      <c r="L37" s="677"/>
      <c r="M37" s="677"/>
      <c r="N37" s="677"/>
      <c r="O37" s="677"/>
      <c r="P37" s="679"/>
      <c r="Q37" s="680"/>
      <c r="R37" s="682"/>
      <c r="S37" s="682"/>
      <c r="T37" s="682"/>
      <c r="U37" s="682"/>
      <c r="V37" s="682"/>
      <c r="W37" s="682"/>
      <c r="X37" s="682"/>
      <c r="Y37" s="682"/>
      <c r="Z37" s="754"/>
      <c r="AA37" s="703">
        <v>100</v>
      </c>
      <c r="AB37" s="723">
        <v>35.08176635187129</v>
      </c>
      <c r="AC37" s="723">
        <v>21.924505071703393</v>
      </c>
      <c r="AD37" s="704">
        <v>8.04395592864638</v>
      </c>
      <c r="AE37" s="704">
        <v>0.00130465197621546</v>
      </c>
      <c r="AF37" s="704">
        <v>10.746149003147954</v>
      </c>
      <c r="AG37" s="704">
        <v>0.00664568030779993</v>
      </c>
      <c r="AH37" s="705">
        <v>0.4669954529555789</v>
      </c>
      <c r="AI37" s="704">
        <v>3.8519727177334735</v>
      </c>
      <c r="AJ37" s="706">
        <v>19.876705141657922</v>
      </c>
    </row>
    <row r="38" spans="1:36" ht="15" customHeight="1">
      <c r="A38" s="160" t="s">
        <v>167</v>
      </c>
      <c r="B38" s="161" t="s">
        <v>163</v>
      </c>
      <c r="C38" s="162" t="s">
        <v>169</v>
      </c>
      <c r="D38" s="108" t="b">
        <f t="shared" si="2"/>
        <v>1</v>
      </c>
      <c r="E38" s="674" t="s">
        <v>36</v>
      </c>
      <c r="F38" s="675"/>
      <c r="G38" s="676"/>
      <c r="H38" s="677"/>
      <c r="I38" s="677"/>
      <c r="J38" s="677"/>
      <c r="K38" s="677"/>
      <c r="L38" s="677"/>
      <c r="M38" s="677"/>
      <c r="N38" s="677"/>
      <c r="O38" s="677"/>
      <c r="P38" s="679"/>
      <c r="Q38" s="680"/>
      <c r="R38" s="682"/>
      <c r="S38" s="682"/>
      <c r="T38" s="682"/>
      <c r="U38" s="682"/>
      <c r="V38" s="682"/>
      <c r="W38" s="682"/>
      <c r="X38" s="682"/>
      <c r="Y38" s="682"/>
      <c r="Z38" s="754"/>
      <c r="AA38" s="684">
        <v>100</v>
      </c>
      <c r="AB38" s="685">
        <v>14.292096597145992</v>
      </c>
      <c r="AC38" s="681">
        <v>31.24680570801317</v>
      </c>
      <c r="AD38" s="685">
        <v>12.461602634467619</v>
      </c>
      <c r="AE38" s="685">
        <v>0.04396267837541163</v>
      </c>
      <c r="AF38" s="685">
        <v>19.95851262349067</v>
      </c>
      <c r="AG38" s="685">
        <v>0</v>
      </c>
      <c r="AH38" s="682">
        <v>0.9815916575192096</v>
      </c>
      <c r="AI38" s="685">
        <v>2.2206256860592757</v>
      </c>
      <c r="AJ38" s="687">
        <v>18.79480241492865</v>
      </c>
    </row>
    <row r="39" spans="1:36" ht="15" customHeight="1">
      <c r="A39" s="160" t="s">
        <v>170</v>
      </c>
      <c r="B39" s="161" t="s">
        <v>163</v>
      </c>
      <c r="C39" s="162" t="s">
        <v>171</v>
      </c>
      <c r="D39" s="108" t="b">
        <f t="shared" si="2"/>
        <v>1</v>
      </c>
      <c r="E39" s="674" t="s">
        <v>37</v>
      </c>
      <c r="F39" s="675"/>
      <c r="G39" s="676">
        <f aca="true" t="shared" si="16" ref="G39:P42">Q39-AA39</f>
        <v>0</v>
      </c>
      <c r="H39" s="678">
        <f t="shared" si="16"/>
        <v>-0.8717141999399587</v>
      </c>
      <c r="I39" s="677">
        <f t="shared" si="16"/>
        <v>-0.5995947163014144</v>
      </c>
      <c r="J39" s="677">
        <f t="shared" si="16"/>
        <v>0.6061663164214952</v>
      </c>
      <c r="K39" s="677">
        <f t="shared" si="16"/>
        <v>-0.0034884419093365385</v>
      </c>
      <c r="L39" s="677">
        <f t="shared" si="16"/>
        <v>-0.38909636745721876</v>
      </c>
      <c r="M39" s="677">
        <f t="shared" si="16"/>
        <v>0</v>
      </c>
      <c r="N39" s="677">
        <f t="shared" si="16"/>
        <v>-0.06835484839387607</v>
      </c>
      <c r="O39" s="677">
        <f t="shared" si="16"/>
        <v>0.4362263584509156</v>
      </c>
      <c r="P39" s="679">
        <f t="shared" si="16"/>
        <v>0.8898558991293903</v>
      </c>
      <c r="Q39" s="680">
        <v>100</v>
      </c>
      <c r="R39" s="681">
        <v>38.48093665565896</v>
      </c>
      <c r="S39" s="681">
        <v>17.748423896727708</v>
      </c>
      <c r="T39" s="682">
        <v>11.438006604623236</v>
      </c>
      <c r="U39" s="682">
        <v>0.021014710297208045</v>
      </c>
      <c r="V39" s="682">
        <v>8.913239267487242</v>
      </c>
      <c r="W39" s="682">
        <v>0</v>
      </c>
      <c r="X39" s="682">
        <v>1.6991894326028218</v>
      </c>
      <c r="Y39" s="682">
        <v>2.6808766136295406</v>
      </c>
      <c r="Z39" s="683">
        <f>Q39-R39-S39-T39-U39-V39-W39-X39-Y39</f>
        <v>19.018312818973282</v>
      </c>
      <c r="AA39" s="684">
        <v>100</v>
      </c>
      <c r="AB39" s="681">
        <v>39.35265085559892</v>
      </c>
      <c r="AC39" s="681">
        <v>18.348018613029122</v>
      </c>
      <c r="AD39" s="685">
        <v>10.831840288201741</v>
      </c>
      <c r="AE39" s="685">
        <v>0.024503152206544584</v>
      </c>
      <c r="AF39" s="685">
        <v>9.30233563494446</v>
      </c>
      <c r="AG39" s="685">
        <v>0</v>
      </c>
      <c r="AH39" s="682">
        <v>1.767544280996698</v>
      </c>
      <c r="AI39" s="685">
        <v>2.244650255178625</v>
      </c>
      <c r="AJ39" s="687">
        <v>18.12845691984389</v>
      </c>
    </row>
    <row r="40" spans="1:36" ht="15" customHeight="1">
      <c r="A40" s="160" t="s">
        <v>172</v>
      </c>
      <c r="B40" s="161" t="s">
        <v>163</v>
      </c>
      <c r="C40" s="162" t="s">
        <v>173</v>
      </c>
      <c r="D40" s="143" t="b">
        <f t="shared" si="2"/>
        <v>1</v>
      </c>
      <c r="E40" s="755" t="s">
        <v>38</v>
      </c>
      <c r="F40" s="675"/>
      <c r="G40" s="676">
        <f t="shared" si="16"/>
        <v>0</v>
      </c>
      <c r="H40" s="678">
        <f t="shared" si="16"/>
        <v>-2.6212372718539863</v>
      </c>
      <c r="I40" s="677">
        <f t="shared" si="16"/>
        <v>-0.7495581171950043</v>
      </c>
      <c r="J40" s="677">
        <f t="shared" si="16"/>
        <v>0.4994255523535065</v>
      </c>
      <c r="K40" s="677">
        <f t="shared" si="16"/>
        <v>0.0253852065321806</v>
      </c>
      <c r="L40" s="677">
        <f t="shared" si="16"/>
        <v>-0.47493756003842336</v>
      </c>
      <c r="M40" s="677">
        <f t="shared" si="16"/>
        <v>0</v>
      </c>
      <c r="N40" s="677">
        <f t="shared" si="16"/>
        <v>-0.015337175792507152</v>
      </c>
      <c r="O40" s="677">
        <f t="shared" si="16"/>
        <v>1.833546589817483</v>
      </c>
      <c r="P40" s="679">
        <f t="shared" si="16"/>
        <v>1.5027127761767431</v>
      </c>
      <c r="Q40" s="680">
        <v>100</v>
      </c>
      <c r="R40" s="682">
        <v>7.623439000960615</v>
      </c>
      <c r="S40" s="681">
        <v>23.29106628242075</v>
      </c>
      <c r="T40" s="682">
        <v>7.254562920268973</v>
      </c>
      <c r="U40" s="682">
        <v>0.1440922190201729</v>
      </c>
      <c r="V40" s="681">
        <v>29.95581171950048</v>
      </c>
      <c r="W40" s="682">
        <v>0</v>
      </c>
      <c r="X40" s="682">
        <v>0.6897214217098944</v>
      </c>
      <c r="Y40" s="682">
        <v>6.6685878962536025</v>
      </c>
      <c r="Z40" s="683">
        <f>Q40-R40-S40-T40-U40-V40-W40-X40-Y40</f>
        <v>24.372718539865502</v>
      </c>
      <c r="AA40" s="684">
        <v>100</v>
      </c>
      <c r="AB40" s="685">
        <v>10.244676272814601</v>
      </c>
      <c r="AC40" s="681">
        <v>24.040624399615755</v>
      </c>
      <c r="AD40" s="685">
        <v>6.7551373679154665</v>
      </c>
      <c r="AE40" s="685">
        <v>0.11870701248799231</v>
      </c>
      <c r="AF40" s="681">
        <v>30.430749279538905</v>
      </c>
      <c r="AG40" s="685">
        <v>0</v>
      </c>
      <c r="AH40" s="682">
        <v>0.7050585975024015</v>
      </c>
      <c r="AI40" s="685">
        <v>4.8350413064361195</v>
      </c>
      <c r="AJ40" s="687">
        <v>22.87000576368876</v>
      </c>
    </row>
    <row r="41" spans="1:36" ht="15" customHeight="1">
      <c r="A41" s="160" t="s">
        <v>172</v>
      </c>
      <c r="B41" s="161" t="s">
        <v>163</v>
      </c>
      <c r="C41" s="270" t="s">
        <v>174</v>
      </c>
      <c r="D41" s="217" t="b">
        <f aca="true" t="shared" si="17" ref="D41:D72">EXACT(C41,E41)</f>
        <v>1</v>
      </c>
      <c r="E41" s="716" t="s">
        <v>39</v>
      </c>
      <c r="F41" s="675"/>
      <c r="G41" s="676">
        <f t="shared" si="16"/>
        <v>0</v>
      </c>
      <c r="H41" s="677">
        <f t="shared" si="16"/>
        <v>-0.2361904761904725</v>
      </c>
      <c r="I41" s="677">
        <f t="shared" si="16"/>
        <v>-0.37951582867783884</v>
      </c>
      <c r="J41" s="677">
        <f t="shared" si="16"/>
        <v>0.24301675977653403</v>
      </c>
      <c r="K41" s="677">
        <f t="shared" si="16"/>
        <v>0.0005959031657355729</v>
      </c>
      <c r="L41" s="678">
        <f t="shared" si="16"/>
        <v>-0.8186725192870412</v>
      </c>
      <c r="M41" s="677">
        <f t="shared" si="16"/>
        <v>0</v>
      </c>
      <c r="N41" s="677">
        <f t="shared" si="16"/>
        <v>-0.010510774142059032</v>
      </c>
      <c r="O41" s="677">
        <f t="shared" si="16"/>
        <v>0.21460228784251267</v>
      </c>
      <c r="P41" s="679">
        <f t="shared" si="16"/>
        <v>0.9866746475126469</v>
      </c>
      <c r="Q41" s="680">
        <v>100</v>
      </c>
      <c r="R41" s="681">
        <v>26.139930832668263</v>
      </c>
      <c r="S41" s="681">
        <v>17.980845969672785</v>
      </c>
      <c r="T41" s="682">
        <v>9.241819632881084</v>
      </c>
      <c r="U41" s="682">
        <v>0.19952114924181963</v>
      </c>
      <c r="V41" s="682">
        <v>19.321628092577814</v>
      </c>
      <c r="W41" s="682">
        <v>0</v>
      </c>
      <c r="X41" s="682">
        <v>0.6038840117052408</v>
      </c>
      <c r="Y41" s="682">
        <v>5.285980313913275</v>
      </c>
      <c r="Z41" s="683">
        <f>Q41-R41-S41-T41-U41-V41-W41-X41-Y41</f>
        <v>21.22638999733973</v>
      </c>
      <c r="AA41" s="684">
        <v>100</v>
      </c>
      <c r="AB41" s="681">
        <v>26.376121308858735</v>
      </c>
      <c r="AC41" s="681">
        <v>18.360361798350624</v>
      </c>
      <c r="AD41" s="685">
        <v>8.99880287310455</v>
      </c>
      <c r="AE41" s="685">
        <v>0.19892524607608406</v>
      </c>
      <c r="AF41" s="685">
        <v>20.140300611864856</v>
      </c>
      <c r="AG41" s="685">
        <v>0</v>
      </c>
      <c r="AH41" s="682">
        <v>0.6143947858472998</v>
      </c>
      <c r="AI41" s="685">
        <v>5.071378026070763</v>
      </c>
      <c r="AJ41" s="687">
        <v>20.239715349827083</v>
      </c>
    </row>
    <row r="42" spans="1:36" ht="15" customHeight="1">
      <c r="A42" s="160" t="s">
        <v>170</v>
      </c>
      <c r="B42" s="163" t="s">
        <v>163</v>
      </c>
      <c r="C42" s="271" t="s">
        <v>175</v>
      </c>
      <c r="D42" s="217" t="b">
        <f t="shared" si="17"/>
        <v>1</v>
      </c>
      <c r="E42" s="716" t="s">
        <v>40</v>
      </c>
      <c r="F42" s="756"/>
      <c r="G42" s="757">
        <f t="shared" si="16"/>
        <v>0</v>
      </c>
      <c r="H42" s="758">
        <f t="shared" si="16"/>
        <v>-0.1874464285714197</v>
      </c>
      <c r="I42" s="758">
        <f t="shared" si="16"/>
        <v>-0.6313422619047664</v>
      </c>
      <c r="J42" s="758">
        <f t="shared" si="16"/>
        <v>0.3818035714285717</v>
      </c>
      <c r="K42" s="758">
        <f t="shared" si="16"/>
        <v>0.008982142857142869</v>
      </c>
      <c r="L42" s="758">
        <f t="shared" si="16"/>
        <v>-0.33476190476190304</v>
      </c>
      <c r="M42" s="758">
        <f t="shared" si="16"/>
        <v>0</v>
      </c>
      <c r="N42" s="758">
        <f t="shared" si="16"/>
        <v>-0.042586309523809485</v>
      </c>
      <c r="O42" s="758">
        <f t="shared" si="16"/>
        <v>0.1896547619047615</v>
      </c>
      <c r="P42" s="759">
        <f t="shared" si="16"/>
        <v>0.6156964285714324</v>
      </c>
      <c r="Q42" s="727">
        <v>100</v>
      </c>
      <c r="R42" s="690">
        <v>33.29166666666667</v>
      </c>
      <c r="S42" s="690">
        <v>16.40178571428571</v>
      </c>
      <c r="T42" s="728">
        <v>12.380952380952381</v>
      </c>
      <c r="U42" s="728">
        <v>0.09821428571428573</v>
      </c>
      <c r="V42" s="728">
        <v>11.574404761904763</v>
      </c>
      <c r="W42" s="728">
        <v>0</v>
      </c>
      <c r="X42" s="728">
        <v>0.5505952380952381</v>
      </c>
      <c r="Y42" s="728">
        <v>4.657738095238095</v>
      </c>
      <c r="Z42" s="729">
        <f>Q42-R42-S42-T42-U42-V42-W42-X42-Y42</f>
        <v>21.04464285714286</v>
      </c>
      <c r="AA42" s="684">
        <v>100</v>
      </c>
      <c r="AB42" s="681">
        <v>33.47911309523809</v>
      </c>
      <c r="AC42" s="681">
        <v>17.033127976190478</v>
      </c>
      <c r="AD42" s="685">
        <v>11.99914880952381</v>
      </c>
      <c r="AE42" s="685">
        <v>0.08923214285714286</v>
      </c>
      <c r="AF42" s="685">
        <v>11.909166666666666</v>
      </c>
      <c r="AG42" s="685">
        <v>0</v>
      </c>
      <c r="AH42" s="682">
        <v>0.5931815476190476</v>
      </c>
      <c r="AI42" s="685">
        <v>4.468083333333333</v>
      </c>
      <c r="AJ42" s="687">
        <v>20.42894642857143</v>
      </c>
    </row>
    <row r="43" spans="1:36" ht="15" customHeight="1">
      <c r="A43" s="234">
        <v>38803</v>
      </c>
      <c r="B43" s="179" t="s">
        <v>176</v>
      </c>
      <c r="C43" s="180" t="s">
        <v>177</v>
      </c>
      <c r="D43" s="181" t="b">
        <f t="shared" si="17"/>
        <v>0</v>
      </c>
      <c r="E43" s="740"/>
      <c r="F43" s="741"/>
      <c r="G43" s="742"/>
      <c r="H43" s="743"/>
      <c r="I43" s="743"/>
      <c r="J43" s="743"/>
      <c r="K43" s="743"/>
      <c r="L43" s="743"/>
      <c r="M43" s="743"/>
      <c r="N43" s="743"/>
      <c r="O43" s="743"/>
      <c r="P43" s="744"/>
      <c r="Q43" s="745"/>
      <c r="R43" s="746"/>
      <c r="S43" s="746"/>
      <c r="T43" s="746"/>
      <c r="U43" s="746"/>
      <c r="V43" s="746"/>
      <c r="W43" s="746"/>
      <c r="X43" s="746"/>
      <c r="Y43" s="746"/>
      <c r="Z43" s="747"/>
      <c r="AA43" s="760"/>
      <c r="AB43" s="761"/>
      <c r="AC43" s="761"/>
      <c r="AD43" s="761"/>
      <c r="AE43" s="761"/>
      <c r="AF43" s="761"/>
      <c r="AG43" s="761"/>
      <c r="AH43" s="762"/>
      <c r="AI43" s="761"/>
      <c r="AJ43" s="763"/>
    </row>
    <row r="44" spans="2:36" ht="15" customHeight="1">
      <c r="B44" s="142" t="s">
        <v>176</v>
      </c>
      <c r="C44" s="278" t="s">
        <v>41</v>
      </c>
      <c r="D44" s="217" t="b">
        <f t="shared" si="17"/>
        <v>1</v>
      </c>
      <c r="E44" s="716" t="s">
        <v>41</v>
      </c>
      <c r="F44" s="675"/>
      <c r="G44" s="676">
        <f aca="true" t="shared" si="18" ref="G44:G58">Q44-AA44</f>
        <v>0</v>
      </c>
      <c r="H44" s="677">
        <f aca="true" t="shared" si="19" ref="H44:H58">R44-AB44</f>
        <v>-0.54078303120912</v>
      </c>
      <c r="I44" s="677">
        <f aca="true" t="shared" si="20" ref="I44:I58">S44-AC44</f>
        <v>-0.4967445337320129</v>
      </c>
      <c r="J44" s="678">
        <f aca="true" t="shared" si="21" ref="J44:J58">T44-AD44</f>
        <v>1.0397047280882088</v>
      </c>
      <c r="K44" s="677">
        <f aca="true" t="shared" si="22" ref="K44:K58">U44-AE44</f>
        <v>0.0022930293403102264</v>
      </c>
      <c r="L44" s="678">
        <f aca="true" t="shared" si="23" ref="L44:L58">V44-AF44</f>
        <v>-1.8519547748084477</v>
      </c>
      <c r="M44" s="677">
        <f aca="true" t="shared" si="24" ref="M44:M58">W44-AG44</f>
        <v>0.00041674453373197196</v>
      </c>
      <c r="N44" s="677">
        <f aca="true" t="shared" si="25" ref="N44:N58">X44-AH44</f>
        <v>-0.12500654083348905</v>
      </c>
      <c r="O44" s="677">
        <f aca="true" t="shared" si="26" ref="O44:O58">Y44-AI44</f>
        <v>1.6587236030648498</v>
      </c>
      <c r="P44" s="679">
        <f aca="true" t="shared" si="27" ref="P44:P58">Z44-AJ44</f>
        <v>0.3133507755559659</v>
      </c>
      <c r="Q44" s="680">
        <v>100</v>
      </c>
      <c r="R44" s="681">
        <v>18.639506634273967</v>
      </c>
      <c r="S44" s="681">
        <v>18.564754251541768</v>
      </c>
      <c r="T44" s="682">
        <v>14.376752008970287</v>
      </c>
      <c r="U44" s="682">
        <v>0.27658381610913846</v>
      </c>
      <c r="V44" s="682">
        <v>19.117921883760044</v>
      </c>
      <c r="W44" s="682">
        <v>0.6839843019996262</v>
      </c>
      <c r="X44" s="681">
        <v>2.4724350588675015</v>
      </c>
      <c r="Y44" s="682">
        <v>14.784152494860775</v>
      </c>
      <c r="Z44" s="683">
        <f aca="true" t="shared" si="28" ref="Z44:Z58">Q44-R44-S44-T44-U44-V44-W44-X44-Y44</f>
        <v>11.08390954961689</v>
      </c>
      <c r="AA44" s="684">
        <v>100</v>
      </c>
      <c r="AB44" s="681">
        <v>19.180289665483087</v>
      </c>
      <c r="AC44" s="681">
        <v>19.06149878527378</v>
      </c>
      <c r="AD44" s="685">
        <v>13.337047280882079</v>
      </c>
      <c r="AE44" s="685">
        <v>0.27429078676882823</v>
      </c>
      <c r="AF44" s="681">
        <v>20.96987665856849</v>
      </c>
      <c r="AG44" s="685">
        <v>0.6835675574658943</v>
      </c>
      <c r="AH44" s="685">
        <v>2.5974415997009905</v>
      </c>
      <c r="AI44" s="685">
        <v>13.125428891795925</v>
      </c>
      <c r="AJ44" s="687">
        <v>10.770558774060923</v>
      </c>
    </row>
    <row r="45" spans="1:36" ht="15" customHeight="1">
      <c r="A45" s="284" t="s">
        <v>178</v>
      </c>
      <c r="B45" s="106" t="s">
        <v>176</v>
      </c>
      <c r="C45" s="201" t="s">
        <v>42</v>
      </c>
      <c r="D45" s="108" t="b">
        <f t="shared" si="17"/>
        <v>1</v>
      </c>
      <c r="E45" s="674" t="s">
        <v>42</v>
      </c>
      <c r="F45" s="675"/>
      <c r="G45" s="676">
        <f t="shared" si="18"/>
        <v>0</v>
      </c>
      <c r="H45" s="677">
        <f t="shared" si="19"/>
        <v>1.532508193142359</v>
      </c>
      <c r="I45" s="677">
        <f t="shared" si="20"/>
        <v>0.3816544993607174</v>
      </c>
      <c r="J45" s="677">
        <f t="shared" si="21"/>
        <v>-0.5481816280973142</v>
      </c>
      <c r="K45" s="677">
        <f t="shared" si="22"/>
        <v>-0.2961593069789568</v>
      </c>
      <c r="L45" s="678">
        <f t="shared" si="23"/>
        <v>-1.9336227314331484</v>
      </c>
      <c r="M45" s="677">
        <f t="shared" si="24"/>
        <v>0</v>
      </c>
      <c r="N45" s="677">
        <f t="shared" si="25"/>
        <v>-0.2143877936459009</v>
      </c>
      <c r="O45" s="677">
        <f t="shared" si="26"/>
        <v>-2.722544918826344</v>
      </c>
      <c r="P45" s="679">
        <f t="shared" si="27"/>
        <v>3.8007336864785657</v>
      </c>
      <c r="Q45" s="680">
        <v>100</v>
      </c>
      <c r="R45" s="682">
        <v>13.116669886034382</v>
      </c>
      <c r="S45" s="681">
        <v>18.18813984933359</v>
      </c>
      <c r="T45" s="681">
        <v>21.56171527911918</v>
      </c>
      <c r="U45" s="682">
        <v>0.3418968514583736</v>
      </c>
      <c r="V45" s="682">
        <v>5.9745026076878505</v>
      </c>
      <c r="W45" s="682">
        <v>0</v>
      </c>
      <c r="X45" s="682">
        <v>0.1419741162835619</v>
      </c>
      <c r="Y45" s="682">
        <v>11.898783079003284</v>
      </c>
      <c r="Z45" s="683">
        <f t="shared" si="28"/>
        <v>28.77631833107976</v>
      </c>
      <c r="AA45" s="694">
        <v>100</v>
      </c>
      <c r="AB45" s="695">
        <v>11.584161692892023</v>
      </c>
      <c r="AC45" s="696">
        <v>17.806485349972874</v>
      </c>
      <c r="AD45" s="696">
        <v>22.109896907216495</v>
      </c>
      <c r="AE45" s="695">
        <v>0.6380561584373304</v>
      </c>
      <c r="AF45" s="695">
        <v>7.908125339120999</v>
      </c>
      <c r="AG45" s="695">
        <v>0</v>
      </c>
      <c r="AH45" s="764">
        <v>0.3563619099294628</v>
      </c>
      <c r="AI45" s="695">
        <v>14.621327997829628</v>
      </c>
      <c r="AJ45" s="698">
        <v>24.975584644601195</v>
      </c>
    </row>
    <row r="46" spans="1:36" ht="15" customHeight="1">
      <c r="A46" s="284" t="s">
        <v>179</v>
      </c>
      <c r="B46" s="106" t="s">
        <v>176</v>
      </c>
      <c r="C46" s="201" t="s">
        <v>43</v>
      </c>
      <c r="D46" s="108" t="b">
        <f t="shared" si="17"/>
        <v>1</v>
      </c>
      <c r="E46" s="674" t="s">
        <v>43</v>
      </c>
      <c r="F46" s="675">
        <v>1</v>
      </c>
      <c r="G46" s="676">
        <f t="shared" si="18"/>
        <v>0</v>
      </c>
      <c r="H46" s="677">
        <f t="shared" si="19"/>
        <v>-0.4127767197379413</v>
      </c>
      <c r="I46" s="678">
        <f t="shared" si="20"/>
        <v>-1.0064119753180467</v>
      </c>
      <c r="J46" s="678">
        <f t="shared" si="21"/>
        <v>1.4488291307991172</v>
      </c>
      <c r="K46" s="677">
        <f t="shared" si="22"/>
        <v>0.06230364896777629</v>
      </c>
      <c r="L46" s="678">
        <f t="shared" si="23"/>
        <v>-1.3104875447550821</v>
      </c>
      <c r="M46" s="677">
        <f t="shared" si="24"/>
        <v>0.012864325436124029</v>
      </c>
      <c r="N46" s="677">
        <f t="shared" si="25"/>
        <v>-0.46423249790508114</v>
      </c>
      <c r="O46" s="677">
        <f t="shared" si="26"/>
        <v>3.583281785632664</v>
      </c>
      <c r="P46" s="679">
        <f t="shared" si="27"/>
        <v>-1.9133701531195229</v>
      </c>
      <c r="Q46" s="680">
        <v>100</v>
      </c>
      <c r="R46" s="681">
        <v>20.568294355145884</v>
      </c>
      <c r="S46" s="682">
        <v>10.917955359183363</v>
      </c>
      <c r="T46" s="682">
        <v>13.156090500495162</v>
      </c>
      <c r="U46" s="682">
        <v>0.39155938142759195</v>
      </c>
      <c r="V46" s="682">
        <v>15.922145196922374</v>
      </c>
      <c r="W46" s="682">
        <v>0.06018130570579722</v>
      </c>
      <c r="X46" s="681">
        <v>2.783575836063076</v>
      </c>
      <c r="Y46" s="682">
        <v>29.456082882608364</v>
      </c>
      <c r="Z46" s="683">
        <f t="shared" si="28"/>
        <v>6.74411518244839</v>
      </c>
      <c r="AA46" s="684">
        <v>100</v>
      </c>
      <c r="AB46" s="681">
        <v>20.981071074883825</v>
      </c>
      <c r="AC46" s="685">
        <v>11.92436733450141</v>
      </c>
      <c r="AD46" s="685">
        <v>11.707261369696045</v>
      </c>
      <c r="AE46" s="685">
        <v>0.32925573245981565</v>
      </c>
      <c r="AF46" s="685">
        <v>17.232632741677456</v>
      </c>
      <c r="AG46" s="685">
        <v>0.04731698026967319</v>
      </c>
      <c r="AH46" s="707">
        <v>3.247808333968157</v>
      </c>
      <c r="AI46" s="685">
        <v>25.8728010969757</v>
      </c>
      <c r="AJ46" s="687">
        <v>8.657485335567912</v>
      </c>
    </row>
    <row r="47" spans="1:36" ht="15" customHeight="1">
      <c r="A47" s="160" t="s">
        <v>180</v>
      </c>
      <c r="B47" s="106" t="s">
        <v>176</v>
      </c>
      <c r="C47" s="107" t="s">
        <v>181</v>
      </c>
      <c r="D47" s="108" t="b">
        <f t="shared" si="17"/>
        <v>1</v>
      </c>
      <c r="E47" s="674" t="s">
        <v>44</v>
      </c>
      <c r="F47" s="675">
        <v>3</v>
      </c>
      <c r="G47" s="676">
        <f t="shared" si="18"/>
        <v>0</v>
      </c>
      <c r="H47" s="677">
        <f t="shared" si="19"/>
        <v>2.9181855021034853</v>
      </c>
      <c r="I47" s="677">
        <f t="shared" si="20"/>
        <v>0.1659281245043811</v>
      </c>
      <c r="J47" s="677">
        <f t="shared" si="21"/>
        <v>-6.026262648936587</v>
      </c>
      <c r="K47" s="677">
        <f t="shared" si="22"/>
        <v>0.544013806293026</v>
      </c>
      <c r="L47" s="677">
        <f t="shared" si="23"/>
        <v>1.6823966291221701</v>
      </c>
      <c r="M47" s="677">
        <f t="shared" si="24"/>
        <v>0</v>
      </c>
      <c r="N47" s="677">
        <f t="shared" si="25"/>
        <v>-0.07596948180575891</v>
      </c>
      <c r="O47" s="677">
        <f t="shared" si="26"/>
        <v>-0.37497368448374324</v>
      </c>
      <c r="P47" s="679">
        <f t="shared" si="27"/>
        <v>1.1666817532030187</v>
      </c>
      <c r="Q47" s="680">
        <v>100</v>
      </c>
      <c r="R47" s="682">
        <v>13.191470844212358</v>
      </c>
      <c r="S47" s="681">
        <v>14.544821583986076</v>
      </c>
      <c r="T47" s="681">
        <v>29.436031331592687</v>
      </c>
      <c r="U47" s="682">
        <v>0.557876414273281</v>
      </c>
      <c r="V47" s="682">
        <v>8.14012184508268</v>
      </c>
      <c r="W47" s="682">
        <v>0</v>
      </c>
      <c r="X47" s="682">
        <v>0.7763272410791994</v>
      </c>
      <c r="Y47" s="682">
        <v>8.966057441253264</v>
      </c>
      <c r="Z47" s="683">
        <f t="shared" si="28"/>
        <v>24.387293298520447</v>
      </c>
      <c r="AA47" s="699">
        <v>100</v>
      </c>
      <c r="AB47" s="700">
        <v>10.273285342108872</v>
      </c>
      <c r="AC47" s="714">
        <v>14.378893459481695</v>
      </c>
      <c r="AD47" s="714">
        <v>35.462293980529275</v>
      </c>
      <c r="AE47" s="700">
        <v>0.013862607980255038</v>
      </c>
      <c r="AF47" s="700">
        <v>6.45772521596051</v>
      </c>
      <c r="AG47" s="700">
        <v>0</v>
      </c>
      <c r="AH47" s="765">
        <v>0.8522967228849583</v>
      </c>
      <c r="AI47" s="700">
        <v>9.341031125737008</v>
      </c>
      <c r="AJ47" s="702">
        <v>23.22061154531743</v>
      </c>
    </row>
    <row r="48" spans="1:36" ht="15" customHeight="1">
      <c r="A48" s="160" t="s">
        <v>182</v>
      </c>
      <c r="B48" s="161" t="s">
        <v>176</v>
      </c>
      <c r="C48" s="162" t="s">
        <v>183</v>
      </c>
      <c r="D48" s="108" t="b">
        <f t="shared" si="17"/>
        <v>1</v>
      </c>
      <c r="E48" s="674" t="s">
        <v>45</v>
      </c>
      <c r="F48" s="675"/>
      <c r="G48" s="676">
        <f t="shared" si="18"/>
        <v>0</v>
      </c>
      <c r="H48" s="677">
        <f t="shared" si="19"/>
        <v>-0.30254671338004613</v>
      </c>
      <c r="I48" s="677">
        <f t="shared" si="20"/>
        <v>-0.5624399399399405</v>
      </c>
      <c r="J48" s="677">
        <f t="shared" si="21"/>
        <v>0.580085085085086</v>
      </c>
      <c r="K48" s="677">
        <f t="shared" si="22"/>
        <v>0.0005989322655989282</v>
      </c>
      <c r="L48" s="677">
        <f t="shared" si="23"/>
        <v>-0.27351184517851124</v>
      </c>
      <c r="M48" s="677">
        <f t="shared" si="24"/>
        <v>-0.048013847180513845</v>
      </c>
      <c r="N48" s="677">
        <f t="shared" si="25"/>
        <v>-0.04420003336670009</v>
      </c>
      <c r="O48" s="677">
        <f t="shared" si="26"/>
        <v>0.5938438438438438</v>
      </c>
      <c r="P48" s="679">
        <f t="shared" si="27"/>
        <v>0.05618451785117884</v>
      </c>
      <c r="Q48" s="680">
        <v>100</v>
      </c>
      <c r="R48" s="681">
        <v>38.31831831831832</v>
      </c>
      <c r="S48" s="682">
        <v>11.768435101768434</v>
      </c>
      <c r="T48" s="682">
        <v>8.094761428094762</v>
      </c>
      <c r="U48" s="682">
        <v>0.7757757757757758</v>
      </c>
      <c r="V48" s="682">
        <v>16.189522856189523</v>
      </c>
      <c r="W48" s="682">
        <v>0</v>
      </c>
      <c r="X48" s="682">
        <v>1.0268601935268602</v>
      </c>
      <c r="Y48" s="682">
        <v>2.8069736403069734</v>
      </c>
      <c r="Z48" s="683">
        <f t="shared" si="28"/>
        <v>21.01935268601935</v>
      </c>
      <c r="AA48" s="703">
        <v>100</v>
      </c>
      <c r="AB48" s="723">
        <v>38.620865031698365</v>
      </c>
      <c r="AC48" s="704">
        <v>12.330875041708374</v>
      </c>
      <c r="AD48" s="704">
        <v>7.5146763430096755</v>
      </c>
      <c r="AE48" s="704">
        <v>0.7751768435101769</v>
      </c>
      <c r="AF48" s="704">
        <v>16.463034701368034</v>
      </c>
      <c r="AG48" s="704">
        <v>0.048013847180513845</v>
      </c>
      <c r="AH48" s="766">
        <v>1.0710602268935603</v>
      </c>
      <c r="AI48" s="704">
        <v>2.2131297964631296</v>
      </c>
      <c r="AJ48" s="706">
        <v>20.96316816816817</v>
      </c>
    </row>
    <row r="49" spans="1:36" ht="15" customHeight="1">
      <c r="A49" s="284" t="s">
        <v>184</v>
      </c>
      <c r="B49" s="161" t="s">
        <v>176</v>
      </c>
      <c r="C49" s="162" t="s">
        <v>185</v>
      </c>
      <c r="D49" s="108" t="b">
        <f t="shared" si="17"/>
        <v>1</v>
      </c>
      <c r="E49" s="674" t="s">
        <v>46</v>
      </c>
      <c r="F49" s="675"/>
      <c r="G49" s="676">
        <f t="shared" si="18"/>
        <v>0</v>
      </c>
      <c r="H49" s="677">
        <f t="shared" si="19"/>
        <v>0.06131250000000321</v>
      </c>
      <c r="I49" s="677">
        <f t="shared" si="20"/>
        <v>0.4684312500000001</v>
      </c>
      <c r="J49" s="678">
        <f t="shared" si="21"/>
        <v>1.3171749999999998</v>
      </c>
      <c r="K49" s="677">
        <f t="shared" si="22"/>
        <v>-0.01880937499999999</v>
      </c>
      <c r="L49" s="677">
        <f t="shared" si="23"/>
        <v>5.098515625000001</v>
      </c>
      <c r="M49" s="677">
        <f t="shared" si="24"/>
        <v>0</v>
      </c>
      <c r="N49" s="677">
        <f t="shared" si="25"/>
        <v>0.2631718750000003</v>
      </c>
      <c r="O49" s="677">
        <f t="shared" si="26"/>
        <v>1.2275062500000011</v>
      </c>
      <c r="P49" s="679">
        <f t="shared" si="27"/>
        <v>-8.417303125000002</v>
      </c>
      <c r="Q49" s="680">
        <v>100</v>
      </c>
      <c r="R49" s="681">
        <v>30.20625</v>
      </c>
      <c r="S49" s="682">
        <v>10.815625</v>
      </c>
      <c r="T49" s="682">
        <v>8.2</v>
      </c>
      <c r="U49" s="682">
        <v>0.209375</v>
      </c>
      <c r="V49" s="681">
        <v>23.7375</v>
      </c>
      <c r="W49" s="682">
        <v>0</v>
      </c>
      <c r="X49" s="681">
        <v>3.29375</v>
      </c>
      <c r="Y49" s="682">
        <v>16.178125</v>
      </c>
      <c r="Z49" s="683">
        <f t="shared" si="28"/>
        <v>7.359375</v>
      </c>
      <c r="AA49" s="694">
        <v>100</v>
      </c>
      <c r="AB49" s="696">
        <v>30.144937499999997</v>
      </c>
      <c r="AC49" s="695">
        <v>10.34719375</v>
      </c>
      <c r="AD49" s="695">
        <v>6.8828249999999995</v>
      </c>
      <c r="AE49" s="695">
        <v>0.228184375</v>
      </c>
      <c r="AF49" s="695">
        <v>18.638984375</v>
      </c>
      <c r="AG49" s="695">
        <v>0</v>
      </c>
      <c r="AH49" s="696">
        <v>3.030578125</v>
      </c>
      <c r="AI49" s="695">
        <v>14.95061875</v>
      </c>
      <c r="AJ49" s="698">
        <v>15.776678125000002</v>
      </c>
    </row>
    <row r="50" spans="1:36" ht="15" customHeight="1">
      <c r="A50" s="160" t="s">
        <v>182</v>
      </c>
      <c r="B50" s="285" t="s">
        <v>176</v>
      </c>
      <c r="C50" s="271" t="s">
        <v>186</v>
      </c>
      <c r="D50" s="165" t="b">
        <f t="shared" si="17"/>
        <v>1</v>
      </c>
      <c r="E50" s="708" t="s">
        <v>47</v>
      </c>
      <c r="F50" s="709"/>
      <c r="G50" s="710">
        <f t="shared" si="18"/>
        <v>0</v>
      </c>
      <c r="H50" s="711">
        <f t="shared" si="19"/>
        <v>-0.5218703919285979</v>
      </c>
      <c r="I50" s="711">
        <f t="shared" si="20"/>
        <v>-0.683180054326737</v>
      </c>
      <c r="J50" s="711">
        <f t="shared" si="21"/>
        <v>0.4628094683740791</v>
      </c>
      <c r="K50" s="711">
        <f t="shared" si="22"/>
        <v>-0.001362048894062863</v>
      </c>
      <c r="L50" s="711">
        <f t="shared" si="23"/>
        <v>-0.14417927823049936</v>
      </c>
      <c r="M50" s="711">
        <f t="shared" si="24"/>
        <v>0</v>
      </c>
      <c r="N50" s="711">
        <f t="shared" si="25"/>
        <v>-0.013019014357780634</v>
      </c>
      <c r="O50" s="711">
        <f t="shared" si="26"/>
        <v>0.4160302677532002</v>
      </c>
      <c r="P50" s="712">
        <f t="shared" si="27"/>
        <v>0.48477105161039624</v>
      </c>
      <c r="Q50" s="713">
        <v>100</v>
      </c>
      <c r="R50" s="714">
        <v>25.12805587892899</v>
      </c>
      <c r="S50" s="714">
        <v>20.07372914241366</v>
      </c>
      <c r="T50" s="701">
        <v>6.344586728754366</v>
      </c>
      <c r="U50" s="701">
        <v>0.019402405898331393</v>
      </c>
      <c r="V50" s="714">
        <v>26.961583236321303</v>
      </c>
      <c r="W50" s="701">
        <v>0</v>
      </c>
      <c r="X50" s="701">
        <v>1.102056655025223</v>
      </c>
      <c r="Y50" s="701">
        <v>8.921226232052774</v>
      </c>
      <c r="Z50" s="715">
        <f t="shared" si="28"/>
        <v>11.44935972060535</v>
      </c>
      <c r="AA50" s="699">
        <v>100</v>
      </c>
      <c r="AB50" s="714">
        <v>25.649926270857588</v>
      </c>
      <c r="AC50" s="714">
        <v>20.7569091967404</v>
      </c>
      <c r="AD50" s="700">
        <v>5.881777260380287</v>
      </c>
      <c r="AE50" s="700">
        <v>0.020764454792394256</v>
      </c>
      <c r="AF50" s="714">
        <v>27.105762514551802</v>
      </c>
      <c r="AG50" s="700">
        <v>0</v>
      </c>
      <c r="AH50" s="701">
        <v>1.1150756693830037</v>
      </c>
      <c r="AI50" s="700">
        <v>8.505195964299574</v>
      </c>
      <c r="AJ50" s="702">
        <v>10.964588668994955</v>
      </c>
    </row>
    <row r="51" spans="2:36" ht="15" customHeight="1">
      <c r="B51" s="286" t="s">
        <v>187</v>
      </c>
      <c r="C51" s="287" t="s">
        <v>48</v>
      </c>
      <c r="D51" s="288" t="b">
        <f t="shared" si="17"/>
        <v>1</v>
      </c>
      <c r="E51" s="730" t="s">
        <v>48</v>
      </c>
      <c r="F51" s="767"/>
      <c r="G51" s="768">
        <f t="shared" si="18"/>
        <v>0</v>
      </c>
      <c r="H51" s="769">
        <f t="shared" si="19"/>
        <v>0</v>
      </c>
      <c r="I51" s="769">
        <f t="shared" si="20"/>
        <v>-0.01647232037691402</v>
      </c>
      <c r="J51" s="770">
        <f t="shared" si="21"/>
        <v>9.903404004711426</v>
      </c>
      <c r="K51" s="769">
        <f t="shared" si="22"/>
        <v>0</v>
      </c>
      <c r="L51" s="769">
        <f t="shared" si="23"/>
        <v>0</v>
      </c>
      <c r="M51" s="769">
        <f t="shared" si="24"/>
        <v>0</v>
      </c>
      <c r="N51" s="769">
        <f t="shared" si="25"/>
        <v>0</v>
      </c>
      <c r="O51" s="769">
        <f t="shared" si="26"/>
        <v>-13.086819787985863</v>
      </c>
      <c r="P51" s="771">
        <f t="shared" si="27"/>
        <v>3.1998881036513573</v>
      </c>
      <c r="Q51" s="736">
        <v>100</v>
      </c>
      <c r="R51" s="738">
        <v>0</v>
      </c>
      <c r="S51" s="738">
        <v>0</v>
      </c>
      <c r="T51" s="737">
        <v>60.63604240282685</v>
      </c>
      <c r="U51" s="738">
        <v>0</v>
      </c>
      <c r="V51" s="738">
        <v>0</v>
      </c>
      <c r="W51" s="738">
        <v>0</v>
      </c>
      <c r="X51" s="738">
        <v>0</v>
      </c>
      <c r="Y51" s="738">
        <v>17.208480565371026</v>
      </c>
      <c r="Z51" s="739">
        <f t="shared" si="28"/>
        <v>22.15547703180212</v>
      </c>
      <c r="AA51" s="684">
        <v>100</v>
      </c>
      <c r="AB51" s="685">
        <v>0</v>
      </c>
      <c r="AC51" s="685">
        <v>0.01647232037691402</v>
      </c>
      <c r="AD51" s="681">
        <v>50.73263839811543</v>
      </c>
      <c r="AE51" s="685">
        <v>0</v>
      </c>
      <c r="AF51" s="685">
        <v>0</v>
      </c>
      <c r="AG51" s="685">
        <v>0</v>
      </c>
      <c r="AH51" s="682">
        <v>0</v>
      </c>
      <c r="AI51" s="685">
        <v>30.29530035335689</v>
      </c>
      <c r="AJ51" s="687">
        <v>18.955588928150764</v>
      </c>
    </row>
    <row r="52" spans="2:36" ht="15" customHeight="1">
      <c r="B52" s="179" t="s">
        <v>188</v>
      </c>
      <c r="C52" s="245" t="s">
        <v>49</v>
      </c>
      <c r="D52" s="217" t="b">
        <f t="shared" si="17"/>
        <v>1</v>
      </c>
      <c r="E52" s="725" t="s">
        <v>49</v>
      </c>
      <c r="F52" s="717">
        <v>2</v>
      </c>
      <c r="G52" s="718">
        <f t="shared" si="18"/>
        <v>0</v>
      </c>
      <c r="H52" s="719">
        <f t="shared" si="19"/>
        <v>-0.5800735552261251</v>
      </c>
      <c r="I52" s="719">
        <f t="shared" si="20"/>
        <v>-0.20327067635645424</v>
      </c>
      <c r="J52" s="720">
        <f t="shared" si="21"/>
        <v>2.6602657748431966</v>
      </c>
      <c r="K52" s="719">
        <f t="shared" si="22"/>
        <v>8.45752898591956E-05</v>
      </c>
      <c r="L52" s="678">
        <f t="shared" si="23"/>
        <v>-2.193257550683203</v>
      </c>
      <c r="M52" s="719">
        <f t="shared" si="24"/>
        <v>0.0001922471000768318</v>
      </c>
      <c r="N52" s="719">
        <f t="shared" si="25"/>
        <v>-0.022658676848100523</v>
      </c>
      <c r="O52" s="719">
        <f t="shared" si="26"/>
        <v>0.3846533407548396</v>
      </c>
      <c r="P52" s="721">
        <f t="shared" si="27"/>
        <v>-0.04593547887407823</v>
      </c>
      <c r="Q52" s="722">
        <v>100</v>
      </c>
      <c r="R52" s="723">
        <v>18.736887639234347</v>
      </c>
      <c r="S52" s="705">
        <v>5.756101077827043</v>
      </c>
      <c r="T52" s="723">
        <v>16.530045780613534</v>
      </c>
      <c r="U52" s="705">
        <v>0.028838181752640496</v>
      </c>
      <c r="V52" s="723">
        <v>25.28964348797808</v>
      </c>
      <c r="W52" s="705">
        <v>0.0007209545438160124</v>
      </c>
      <c r="X52" s="705">
        <v>1.275368588010526</v>
      </c>
      <c r="Y52" s="705">
        <v>6.005551349987384</v>
      </c>
      <c r="Z52" s="724">
        <f t="shared" si="28"/>
        <v>26.37684294005264</v>
      </c>
      <c r="AA52" s="703">
        <v>100</v>
      </c>
      <c r="AB52" s="723">
        <v>19.31696119446047</v>
      </c>
      <c r="AC52" s="704">
        <v>5.959371754183497</v>
      </c>
      <c r="AD52" s="723">
        <v>13.869780005770338</v>
      </c>
      <c r="AE52" s="704">
        <v>0.0287536064627813</v>
      </c>
      <c r="AF52" s="723">
        <v>27.482901038661282</v>
      </c>
      <c r="AG52" s="704">
        <v>0.0005287074437391806</v>
      </c>
      <c r="AH52" s="704">
        <v>1.2980272648586266</v>
      </c>
      <c r="AI52" s="704">
        <v>5.620898009232544</v>
      </c>
      <c r="AJ52" s="706">
        <v>26.42277841892672</v>
      </c>
    </row>
    <row r="53" spans="2:36" ht="15" customHeight="1">
      <c r="B53" s="106" t="s">
        <v>188</v>
      </c>
      <c r="C53" s="201" t="s">
        <v>50</v>
      </c>
      <c r="D53" s="217" t="b">
        <f t="shared" si="17"/>
        <v>1</v>
      </c>
      <c r="E53" s="725" t="s">
        <v>50</v>
      </c>
      <c r="F53" s="675"/>
      <c r="G53" s="676">
        <f t="shared" si="18"/>
        <v>0</v>
      </c>
      <c r="H53" s="678">
        <f t="shared" si="19"/>
        <v>-3.383309850945423</v>
      </c>
      <c r="I53" s="678">
        <f t="shared" si="20"/>
        <v>-2.2926995235329652</v>
      </c>
      <c r="J53" s="677">
        <f t="shared" si="21"/>
        <v>-2.2502770106977685</v>
      </c>
      <c r="K53" s="677">
        <f t="shared" si="22"/>
        <v>0.016399373768744507</v>
      </c>
      <c r="L53" s="678">
        <f t="shared" si="23"/>
        <v>-2.732867175450931</v>
      </c>
      <c r="M53" s="677">
        <f t="shared" si="24"/>
        <v>0.02421946772688499</v>
      </c>
      <c r="N53" s="677">
        <f t="shared" si="25"/>
        <v>-0.4028560153599763</v>
      </c>
      <c r="O53" s="677">
        <f t="shared" si="26"/>
        <v>-0.7414369612468619</v>
      </c>
      <c r="P53" s="679">
        <f t="shared" si="27"/>
        <v>11.762827695738284</v>
      </c>
      <c r="Q53" s="680">
        <v>100</v>
      </c>
      <c r="R53" s="681">
        <v>19.590181205225456</v>
      </c>
      <c r="S53" s="681">
        <v>13.09629161399073</v>
      </c>
      <c r="T53" s="681">
        <v>19.982090181205226</v>
      </c>
      <c r="U53" s="682">
        <v>0.11799410029498525</v>
      </c>
      <c r="V53" s="682">
        <v>16.008217446270542</v>
      </c>
      <c r="W53" s="682">
        <v>0.025284450063211124</v>
      </c>
      <c r="X53" s="682">
        <v>0.9734513274336283</v>
      </c>
      <c r="Y53" s="682">
        <v>10.556257901390644</v>
      </c>
      <c r="Z53" s="683">
        <f t="shared" si="28"/>
        <v>19.650231774125572</v>
      </c>
      <c r="AA53" s="684">
        <v>100</v>
      </c>
      <c r="AB53" s="681">
        <v>22.97349105617088</v>
      </c>
      <c r="AC53" s="681">
        <v>15.388991137523695</v>
      </c>
      <c r="AD53" s="681">
        <v>22.232367191902995</v>
      </c>
      <c r="AE53" s="685">
        <v>0.10159472652624074</v>
      </c>
      <c r="AF53" s="685">
        <v>18.741084621721473</v>
      </c>
      <c r="AG53" s="685">
        <v>0.001064982336326131</v>
      </c>
      <c r="AH53" s="682">
        <v>1.3763073427936046</v>
      </c>
      <c r="AI53" s="685">
        <v>11.297694862637506</v>
      </c>
      <c r="AJ53" s="687">
        <v>7.887404078387289</v>
      </c>
    </row>
    <row r="54" spans="2:36" ht="15" customHeight="1">
      <c r="B54" s="85" t="s">
        <v>188</v>
      </c>
      <c r="C54" s="201" t="s">
        <v>51</v>
      </c>
      <c r="D54" s="217" t="b">
        <f t="shared" si="17"/>
        <v>1</v>
      </c>
      <c r="E54" s="725" t="s">
        <v>51</v>
      </c>
      <c r="F54" s="675"/>
      <c r="G54" s="676">
        <f t="shared" si="18"/>
        <v>0</v>
      </c>
      <c r="H54" s="677">
        <f t="shared" si="19"/>
        <v>-0.6499630635524163</v>
      </c>
      <c r="I54" s="677">
        <f t="shared" si="20"/>
        <v>-0.43900678978815844</v>
      </c>
      <c r="J54" s="677">
        <f t="shared" si="21"/>
        <v>0.43469282998370495</v>
      </c>
      <c r="K54" s="677">
        <f t="shared" si="22"/>
        <v>0.0324853340575774</v>
      </c>
      <c r="L54" s="677">
        <f t="shared" si="23"/>
        <v>0.0008913633894600537</v>
      </c>
      <c r="M54" s="677">
        <f t="shared" si="24"/>
        <v>0.003229223248234655</v>
      </c>
      <c r="N54" s="677">
        <f t="shared" si="25"/>
        <v>0.04492449755567618</v>
      </c>
      <c r="O54" s="677">
        <f t="shared" si="26"/>
        <v>-0.25816105377512244</v>
      </c>
      <c r="P54" s="679">
        <f t="shared" si="27"/>
        <v>0.8309076588810491</v>
      </c>
      <c r="Q54" s="680">
        <v>100</v>
      </c>
      <c r="R54" s="682">
        <v>13.456273764258556</v>
      </c>
      <c r="S54" s="682">
        <v>7.413362303096144</v>
      </c>
      <c r="T54" s="681">
        <v>14.662954915806628</v>
      </c>
      <c r="U54" s="682">
        <v>0.06735469853340575</v>
      </c>
      <c r="V54" s="681">
        <v>25.4443237370994</v>
      </c>
      <c r="W54" s="682">
        <v>0.004888647474198805</v>
      </c>
      <c r="X54" s="682">
        <v>2.4041281912004346</v>
      </c>
      <c r="Y54" s="682">
        <v>7.918522542096687</v>
      </c>
      <c r="Z54" s="683">
        <f t="shared" si="28"/>
        <v>28.62819120043455</v>
      </c>
      <c r="AA54" s="684">
        <v>100</v>
      </c>
      <c r="AB54" s="685">
        <v>14.106236827810973</v>
      </c>
      <c r="AC54" s="685">
        <v>7.852369092884302</v>
      </c>
      <c r="AD54" s="681">
        <v>14.228262085822923</v>
      </c>
      <c r="AE54" s="685">
        <v>0.034869364475828356</v>
      </c>
      <c r="AF54" s="681">
        <v>25.44343237370994</v>
      </c>
      <c r="AG54" s="685">
        <v>0.00165942422596415</v>
      </c>
      <c r="AH54" s="682">
        <v>2.3592036936447585</v>
      </c>
      <c r="AI54" s="685">
        <v>8.17668359587181</v>
      </c>
      <c r="AJ54" s="687">
        <v>27.7972835415535</v>
      </c>
    </row>
    <row r="55" spans="2:36" ht="15" customHeight="1">
      <c r="B55" s="106" t="s">
        <v>188</v>
      </c>
      <c r="C55" s="201" t="s">
        <v>52</v>
      </c>
      <c r="D55" s="217" t="b">
        <f t="shared" si="17"/>
        <v>1</v>
      </c>
      <c r="E55" s="725" t="s">
        <v>52</v>
      </c>
      <c r="F55" s="675"/>
      <c r="G55" s="676">
        <f t="shared" si="18"/>
        <v>0</v>
      </c>
      <c r="H55" s="677">
        <f t="shared" si="19"/>
        <v>-0.47447573942226207</v>
      </c>
      <c r="I55" s="677">
        <f t="shared" si="20"/>
        <v>-0.15414139196436993</v>
      </c>
      <c r="J55" s="677">
        <f t="shared" si="21"/>
        <v>0.46654016246902774</v>
      </c>
      <c r="K55" s="677">
        <f t="shared" si="22"/>
        <v>0.000661167393281703</v>
      </c>
      <c r="L55" s="677">
        <f t="shared" si="23"/>
        <v>-0.3913182573785434</v>
      </c>
      <c r="M55" s="677">
        <f t="shared" si="24"/>
        <v>0.00013173164382272728</v>
      </c>
      <c r="N55" s="677">
        <f t="shared" si="25"/>
        <v>-0.1370140827400177</v>
      </c>
      <c r="O55" s="677">
        <f t="shared" si="26"/>
        <v>0.35148731298811287</v>
      </c>
      <c r="P55" s="679">
        <f t="shared" si="27"/>
        <v>0.33812909701094895</v>
      </c>
      <c r="Q55" s="680">
        <v>100</v>
      </c>
      <c r="R55" s="682">
        <v>9.61201894426497</v>
      </c>
      <c r="S55" s="682">
        <v>3.3801712511369693</v>
      </c>
      <c r="T55" s="682">
        <v>7.530031678323872</v>
      </c>
      <c r="U55" s="682">
        <v>0.13580905184581127</v>
      </c>
      <c r="V55" s="681">
        <v>38.77740488661669</v>
      </c>
      <c r="W55" s="682">
        <v>0.03606937866574664</v>
      </c>
      <c r="X55" s="681">
        <v>3.9218392246651823</v>
      </c>
      <c r="Y55" s="682">
        <v>4.029420067120409</v>
      </c>
      <c r="Z55" s="683">
        <f t="shared" si="28"/>
        <v>32.57723551736035</v>
      </c>
      <c r="AA55" s="684">
        <v>100</v>
      </c>
      <c r="AB55" s="685">
        <v>10.086494683687231</v>
      </c>
      <c r="AC55" s="685">
        <v>3.534312643101339</v>
      </c>
      <c r="AD55" s="685">
        <v>7.063491515854844</v>
      </c>
      <c r="AE55" s="685">
        <v>0.13514788445252957</v>
      </c>
      <c r="AF55" s="681">
        <v>39.16872314399523</v>
      </c>
      <c r="AG55" s="685">
        <v>0.03593764702192391</v>
      </c>
      <c r="AH55" s="681">
        <v>4.0588533074052</v>
      </c>
      <c r="AI55" s="685">
        <v>3.677932754132296</v>
      </c>
      <c r="AJ55" s="687">
        <v>32.2391064203494</v>
      </c>
    </row>
    <row r="56" spans="2:36" ht="15" customHeight="1">
      <c r="B56" s="142" t="s">
        <v>188</v>
      </c>
      <c r="C56" s="278" t="s">
        <v>190</v>
      </c>
      <c r="D56" s="217" t="b">
        <f t="shared" si="17"/>
        <v>1</v>
      </c>
      <c r="E56" s="725" t="s">
        <v>53</v>
      </c>
      <c r="F56" s="756"/>
      <c r="G56" s="757">
        <f t="shared" si="18"/>
        <v>0</v>
      </c>
      <c r="H56" s="758">
        <f t="shared" si="19"/>
        <v>-0.5768552545273096</v>
      </c>
      <c r="I56" s="758">
        <f t="shared" si="20"/>
        <v>-0.36803852526205993</v>
      </c>
      <c r="J56" s="758">
        <f t="shared" si="21"/>
        <v>0.13838436555268707</v>
      </c>
      <c r="K56" s="758">
        <f t="shared" si="22"/>
        <v>0.0011370594102280227</v>
      </c>
      <c r="L56" s="758">
        <f t="shared" si="23"/>
        <v>-0.4528575994297306</v>
      </c>
      <c r="M56" s="758">
        <f t="shared" si="24"/>
        <v>-0.003602767571175669</v>
      </c>
      <c r="N56" s="758">
        <f t="shared" si="25"/>
        <v>-0.09905114841409324</v>
      </c>
      <c r="O56" s="758">
        <f t="shared" si="26"/>
        <v>1.0196365739500282</v>
      </c>
      <c r="P56" s="759">
        <f t="shared" si="27"/>
        <v>0.341247296291435</v>
      </c>
      <c r="Q56" s="727">
        <v>100</v>
      </c>
      <c r="R56" s="728">
        <v>11.22327733138544</v>
      </c>
      <c r="S56" s="728">
        <v>4.747017287557828</v>
      </c>
      <c r="T56" s="728">
        <v>6.439737034331629</v>
      </c>
      <c r="U56" s="728">
        <v>0.012661309958607257</v>
      </c>
      <c r="V56" s="690">
        <v>25.75018261504748</v>
      </c>
      <c r="W56" s="728">
        <v>0.24153883613343072</v>
      </c>
      <c r="X56" s="690">
        <v>2.945215485756026</v>
      </c>
      <c r="Y56" s="728">
        <v>5.297784270757243</v>
      </c>
      <c r="Z56" s="729">
        <f t="shared" si="28"/>
        <v>43.34258582907233</v>
      </c>
      <c r="AA56" s="684">
        <v>100</v>
      </c>
      <c r="AB56" s="685">
        <v>11.800132585912749</v>
      </c>
      <c r="AC56" s="685">
        <v>5.115055812819888</v>
      </c>
      <c r="AD56" s="685">
        <v>6.301352668778942</v>
      </c>
      <c r="AE56" s="685">
        <v>0.011524250548379234</v>
      </c>
      <c r="AF56" s="681">
        <v>26.20304021447721</v>
      </c>
      <c r="AG56" s="685">
        <v>0.2451416037046064</v>
      </c>
      <c r="AH56" s="681">
        <v>3.0442666341701194</v>
      </c>
      <c r="AI56" s="685">
        <v>4.278147696807215</v>
      </c>
      <c r="AJ56" s="687">
        <v>43.00133853278089</v>
      </c>
    </row>
    <row r="57" spans="2:36" ht="15" customHeight="1">
      <c r="B57" s="179" t="s">
        <v>191</v>
      </c>
      <c r="C57" s="330" t="s">
        <v>54</v>
      </c>
      <c r="D57" s="304" t="b">
        <f t="shared" si="17"/>
        <v>1</v>
      </c>
      <c r="E57" s="772" t="s">
        <v>54</v>
      </c>
      <c r="F57" s="741"/>
      <c r="G57" s="742">
        <f t="shared" si="18"/>
        <v>0</v>
      </c>
      <c r="H57" s="743">
        <f t="shared" si="19"/>
        <v>-0.44644919532435345</v>
      </c>
      <c r="I57" s="743">
        <f t="shared" si="20"/>
        <v>-0.0972537636859272</v>
      </c>
      <c r="J57" s="743">
        <f t="shared" si="21"/>
        <v>0.5470693021950677</v>
      </c>
      <c r="K57" s="743">
        <f t="shared" si="22"/>
        <v>0</v>
      </c>
      <c r="L57" s="743">
        <f t="shared" si="23"/>
        <v>-0.03567540190143603</v>
      </c>
      <c r="M57" s="743">
        <f t="shared" si="24"/>
        <v>-0.0061740570838941175</v>
      </c>
      <c r="N57" s="743">
        <f t="shared" si="25"/>
        <v>-0.11633937445935194</v>
      </c>
      <c r="O57" s="743">
        <f t="shared" si="26"/>
        <v>0.08674809755209134</v>
      </c>
      <c r="P57" s="744">
        <f t="shared" si="27"/>
        <v>0.06807439270780691</v>
      </c>
      <c r="Q57" s="773">
        <v>100</v>
      </c>
      <c r="R57" s="697">
        <v>13.740132474367117</v>
      </c>
      <c r="S57" s="697">
        <v>8.036475818891207</v>
      </c>
      <c r="T57" s="697">
        <v>9.086289810362036</v>
      </c>
      <c r="U57" s="697">
        <v>0</v>
      </c>
      <c r="V57" s="696">
        <v>21.322928953815442</v>
      </c>
      <c r="W57" s="697">
        <v>0.03810906451320207</v>
      </c>
      <c r="X57" s="697">
        <v>2.4299065420560746</v>
      </c>
      <c r="Y57" s="697">
        <v>3.065964975954995</v>
      </c>
      <c r="Z57" s="774">
        <f t="shared" si="28"/>
        <v>42.28019236003993</v>
      </c>
      <c r="AA57" s="684">
        <v>100</v>
      </c>
      <c r="AB57" s="685">
        <v>14.18658166969147</v>
      </c>
      <c r="AC57" s="685">
        <v>8.133729582577134</v>
      </c>
      <c r="AD57" s="685">
        <v>8.539220508166968</v>
      </c>
      <c r="AE57" s="685">
        <v>0</v>
      </c>
      <c r="AF57" s="681">
        <v>21.358604355716878</v>
      </c>
      <c r="AG57" s="685">
        <v>0.04428312159709619</v>
      </c>
      <c r="AH57" s="685">
        <v>2.5462459165154265</v>
      </c>
      <c r="AI57" s="685">
        <v>2.979216878402904</v>
      </c>
      <c r="AJ57" s="687">
        <v>42.21211796733213</v>
      </c>
    </row>
    <row r="58" spans="1:36" ht="15" customHeight="1">
      <c r="A58" s="160" t="s">
        <v>192</v>
      </c>
      <c r="B58" s="106" t="s">
        <v>191</v>
      </c>
      <c r="C58" s="201" t="s">
        <v>55</v>
      </c>
      <c r="D58" s="217" t="b">
        <f t="shared" si="17"/>
        <v>1</v>
      </c>
      <c r="E58" s="716" t="s">
        <v>55</v>
      </c>
      <c r="F58" s="675"/>
      <c r="G58" s="676">
        <f t="shared" si="18"/>
        <v>0</v>
      </c>
      <c r="H58" s="678">
        <f t="shared" si="19"/>
        <v>-3.216879566404918</v>
      </c>
      <c r="I58" s="677">
        <f t="shared" si="20"/>
        <v>-0.6024951155147646</v>
      </c>
      <c r="J58" s="677">
        <f t="shared" si="21"/>
        <v>-0.2583461263326905</v>
      </c>
      <c r="K58" s="677">
        <f t="shared" si="22"/>
        <v>-0.0011374159428919634</v>
      </c>
      <c r="L58" s="677">
        <f t="shared" si="23"/>
        <v>6.601783542457969</v>
      </c>
      <c r="M58" s="677">
        <f t="shared" si="24"/>
        <v>0.0025111936275232197</v>
      </c>
      <c r="N58" s="677">
        <f t="shared" si="25"/>
        <v>0.7366089138916543</v>
      </c>
      <c r="O58" s="677">
        <f t="shared" si="26"/>
        <v>0.19250536782218997</v>
      </c>
      <c r="P58" s="679">
        <f t="shared" si="27"/>
        <v>-3.4545507936040565</v>
      </c>
      <c r="Q58" s="680">
        <v>100</v>
      </c>
      <c r="R58" s="682">
        <v>12.338734971249346</v>
      </c>
      <c r="S58" s="682">
        <v>3.410350235232619</v>
      </c>
      <c r="T58" s="682">
        <v>4.292211186617878</v>
      </c>
      <c r="U58" s="682">
        <v>0.01097752221641401</v>
      </c>
      <c r="V58" s="681">
        <v>35.00313643491897</v>
      </c>
      <c r="W58" s="682">
        <v>0.0026136957658128594</v>
      </c>
      <c r="X58" s="681">
        <v>9.29273392577104</v>
      </c>
      <c r="Y58" s="682">
        <v>1.1719811813904861</v>
      </c>
      <c r="Z58" s="683">
        <f t="shared" si="28"/>
        <v>34.477260846837446</v>
      </c>
      <c r="AA58" s="684">
        <v>100</v>
      </c>
      <c r="AB58" s="685">
        <v>15.555614537654264</v>
      </c>
      <c r="AC58" s="685">
        <v>4.012845350747384</v>
      </c>
      <c r="AD58" s="685">
        <v>4.550557312950568</v>
      </c>
      <c r="AE58" s="685">
        <v>0.012114938159305973</v>
      </c>
      <c r="AF58" s="681">
        <v>28.401352892461002</v>
      </c>
      <c r="AG58" s="685">
        <v>0.00010250213828963982</v>
      </c>
      <c r="AH58" s="681">
        <v>8.556125011879386</v>
      </c>
      <c r="AI58" s="685">
        <v>0.9794758135682962</v>
      </c>
      <c r="AJ58" s="687">
        <v>37.9318116404415</v>
      </c>
    </row>
    <row r="59" spans="1:36" ht="15" customHeight="1">
      <c r="A59" s="234">
        <v>38796</v>
      </c>
      <c r="B59" s="106" t="s">
        <v>191</v>
      </c>
      <c r="C59" s="107" t="s">
        <v>193</v>
      </c>
      <c r="D59" s="217" t="b">
        <f t="shared" si="17"/>
        <v>0</v>
      </c>
      <c r="E59" s="716"/>
      <c r="F59" s="675"/>
      <c r="G59" s="676"/>
      <c r="H59" s="677"/>
      <c r="I59" s="677"/>
      <c r="J59" s="677"/>
      <c r="K59" s="677"/>
      <c r="L59" s="677"/>
      <c r="M59" s="677"/>
      <c r="N59" s="677"/>
      <c r="O59" s="677"/>
      <c r="P59" s="679"/>
      <c r="Q59" s="752"/>
      <c r="R59" s="750"/>
      <c r="S59" s="750"/>
      <c r="T59" s="750"/>
      <c r="U59" s="750"/>
      <c r="V59" s="750"/>
      <c r="W59" s="750"/>
      <c r="X59" s="750"/>
      <c r="Y59" s="750"/>
      <c r="Z59" s="753"/>
      <c r="AA59" s="748"/>
      <c r="AB59" s="749"/>
      <c r="AC59" s="749"/>
      <c r="AD59" s="749"/>
      <c r="AE59" s="749"/>
      <c r="AF59" s="749"/>
      <c r="AG59" s="749"/>
      <c r="AH59" s="750"/>
      <c r="AI59" s="749"/>
      <c r="AJ59" s="751"/>
    </row>
    <row r="60" spans="2:36" ht="15" customHeight="1">
      <c r="B60" s="106" t="s">
        <v>191</v>
      </c>
      <c r="C60" s="201" t="s">
        <v>56</v>
      </c>
      <c r="D60" s="217" t="b">
        <f t="shared" si="17"/>
        <v>1</v>
      </c>
      <c r="E60" s="716" t="s">
        <v>56</v>
      </c>
      <c r="F60" s="675">
        <v>1</v>
      </c>
      <c r="G60" s="676">
        <f aca="true" t="shared" si="29" ref="G60:P65">Q60-AA60</f>
        <v>0</v>
      </c>
      <c r="H60" s="677">
        <f t="shared" si="29"/>
        <v>-0.31638322717621925</v>
      </c>
      <c r="I60" s="677">
        <f t="shared" si="29"/>
        <v>-0.1614246284501064</v>
      </c>
      <c r="J60" s="677">
        <f t="shared" si="29"/>
        <v>0.3673004246284508</v>
      </c>
      <c r="K60" s="677">
        <f t="shared" si="29"/>
        <v>-0.00342675159235669</v>
      </c>
      <c r="L60" s="677">
        <f t="shared" si="29"/>
        <v>-0.5479097664543531</v>
      </c>
      <c r="M60" s="677">
        <f t="shared" si="29"/>
        <v>0.05608492569002123</v>
      </c>
      <c r="N60" s="677">
        <f t="shared" si="29"/>
        <v>-0.1746634819532904</v>
      </c>
      <c r="O60" s="677">
        <f t="shared" si="29"/>
        <v>0.44939278131634763</v>
      </c>
      <c r="P60" s="679">
        <f t="shared" si="29"/>
        <v>0.3310297239915059</v>
      </c>
      <c r="Q60" s="680">
        <v>100</v>
      </c>
      <c r="R60" s="682">
        <v>11.006369426751593</v>
      </c>
      <c r="S60" s="682">
        <v>5.162420382165605</v>
      </c>
      <c r="T60" s="682">
        <v>5.678343949044586</v>
      </c>
      <c r="U60" s="682">
        <v>0.036093418259023353</v>
      </c>
      <c r="V60" s="681">
        <v>32.710191082802545</v>
      </c>
      <c r="W60" s="682">
        <v>0.06900212314225053</v>
      </c>
      <c r="X60" s="681">
        <v>10.139065817409767</v>
      </c>
      <c r="Y60" s="682">
        <v>3.1645435244161355</v>
      </c>
      <c r="Z60" s="683">
        <f aca="true" t="shared" si="30" ref="Z60:Z65">Q60-R60-S60-T60-U60-V60-W60-X60-Y60</f>
        <v>32.03397027600849</v>
      </c>
      <c r="AA60" s="684">
        <v>100</v>
      </c>
      <c r="AB60" s="685">
        <v>11.322752653927813</v>
      </c>
      <c r="AC60" s="685">
        <v>5.323845010615711</v>
      </c>
      <c r="AD60" s="685">
        <v>5.311043524416135</v>
      </c>
      <c r="AE60" s="685">
        <v>0.039520169851380044</v>
      </c>
      <c r="AF60" s="681">
        <v>33.2581008492569</v>
      </c>
      <c r="AG60" s="685">
        <v>0.0129171974522293</v>
      </c>
      <c r="AH60" s="681">
        <v>10.313729299363057</v>
      </c>
      <c r="AI60" s="685">
        <v>2.715150743099788</v>
      </c>
      <c r="AJ60" s="687">
        <v>31.702940552016983</v>
      </c>
    </row>
    <row r="61" spans="2:36" ht="15" customHeight="1">
      <c r="B61" s="106" t="s">
        <v>191</v>
      </c>
      <c r="C61" s="201" t="s">
        <v>194</v>
      </c>
      <c r="D61" s="217" t="b">
        <f t="shared" si="17"/>
        <v>1</v>
      </c>
      <c r="E61" s="716" t="s">
        <v>57</v>
      </c>
      <c r="F61" s="675"/>
      <c r="G61" s="676">
        <f t="shared" si="29"/>
        <v>0</v>
      </c>
      <c r="H61" s="677">
        <f t="shared" si="29"/>
        <v>-0.44718830156415024</v>
      </c>
      <c r="I61" s="677">
        <f t="shared" si="29"/>
        <v>-0.43326100545333013</v>
      </c>
      <c r="J61" s="677">
        <f t="shared" si="29"/>
        <v>0.21951591812100713</v>
      </c>
      <c r="K61" s="677">
        <f t="shared" si="29"/>
        <v>2.3834745762711864</v>
      </c>
      <c r="L61" s="677">
        <f t="shared" si="29"/>
        <v>-0.34359556979759986</v>
      </c>
      <c r="M61" s="677">
        <f t="shared" si="29"/>
        <v>0.021510910253554782</v>
      </c>
      <c r="N61" s="677">
        <f t="shared" si="29"/>
        <v>0.006637184673194962</v>
      </c>
      <c r="O61" s="677">
        <f t="shared" si="29"/>
        <v>0.4840580610859231</v>
      </c>
      <c r="P61" s="679">
        <f t="shared" si="29"/>
        <v>-1.891151773589776</v>
      </c>
      <c r="Q61" s="680">
        <v>100</v>
      </c>
      <c r="R61" s="682">
        <v>15.432203389830509</v>
      </c>
      <c r="S61" s="682">
        <v>10.38771186440678</v>
      </c>
      <c r="T61" s="682">
        <v>5.141949152542373</v>
      </c>
      <c r="U61" s="682">
        <v>2.3834745762711864</v>
      </c>
      <c r="V61" s="681">
        <v>32.766949152542374</v>
      </c>
      <c r="W61" s="682">
        <v>0.6207627118644068</v>
      </c>
      <c r="X61" s="682">
        <v>2.1228813559322033</v>
      </c>
      <c r="Y61" s="682">
        <v>6.947033898305084</v>
      </c>
      <c r="Z61" s="683">
        <f t="shared" si="30"/>
        <v>24.197033898305094</v>
      </c>
      <c r="AA61" s="684">
        <v>100</v>
      </c>
      <c r="AB61" s="685">
        <v>15.879391691394659</v>
      </c>
      <c r="AC61" s="685">
        <v>10.82097286986011</v>
      </c>
      <c r="AD61" s="685">
        <v>4.922433234421366</v>
      </c>
      <c r="AE61" s="685">
        <v>0</v>
      </c>
      <c r="AF61" s="681">
        <v>33.110544722339974</v>
      </c>
      <c r="AG61" s="685">
        <v>0.599251801610852</v>
      </c>
      <c r="AH61" s="682">
        <v>2.1162441712590083</v>
      </c>
      <c r="AI61" s="685">
        <v>6.462975837219161</v>
      </c>
      <c r="AJ61" s="687">
        <v>26.08818567189487</v>
      </c>
    </row>
    <row r="62" spans="2:36" ht="15" customHeight="1">
      <c r="B62" s="106" t="s">
        <v>191</v>
      </c>
      <c r="C62" s="201" t="s">
        <v>58</v>
      </c>
      <c r="D62" s="217" t="b">
        <f t="shared" si="17"/>
        <v>1</v>
      </c>
      <c r="E62" s="716" t="s">
        <v>58</v>
      </c>
      <c r="F62" s="675"/>
      <c r="G62" s="676">
        <f t="shared" si="29"/>
        <v>0</v>
      </c>
      <c r="H62" s="678">
        <f t="shared" si="29"/>
        <v>-1.0263306821657991</v>
      </c>
      <c r="I62" s="677">
        <f t="shared" si="29"/>
        <v>-0.2081095136127269</v>
      </c>
      <c r="J62" s="677">
        <f t="shared" si="29"/>
        <v>0.08820893239522754</v>
      </c>
      <c r="K62" s="677">
        <f t="shared" si="29"/>
        <v>0</v>
      </c>
      <c r="L62" s="677">
        <f t="shared" si="29"/>
        <v>1.3741526460691347</v>
      </c>
      <c r="M62" s="677">
        <f t="shared" si="29"/>
        <v>-0.00027684307127562313</v>
      </c>
      <c r="N62" s="677">
        <f t="shared" si="29"/>
        <v>0.027514530437442453</v>
      </c>
      <c r="O62" s="677">
        <f t="shared" si="29"/>
        <v>-1.1729060874885278</v>
      </c>
      <c r="P62" s="679">
        <f t="shared" si="29"/>
        <v>0.9177470174365183</v>
      </c>
      <c r="Q62" s="680">
        <v>100</v>
      </c>
      <c r="R62" s="681">
        <v>20.140715815234017</v>
      </c>
      <c r="S62" s="682">
        <v>6.37197919853166</v>
      </c>
      <c r="T62" s="682">
        <v>4.608442948914041</v>
      </c>
      <c r="U62" s="682">
        <v>0</v>
      </c>
      <c r="V62" s="681">
        <v>32.03426124197002</v>
      </c>
      <c r="W62" s="682">
        <v>0.336494340776996</v>
      </c>
      <c r="X62" s="681">
        <v>4.80728051391863</v>
      </c>
      <c r="Y62" s="682">
        <v>8.727439583970634</v>
      </c>
      <c r="Z62" s="683">
        <f t="shared" si="30"/>
        <v>22.973386356683996</v>
      </c>
      <c r="AA62" s="684">
        <v>100</v>
      </c>
      <c r="AB62" s="681">
        <v>21.167046497399816</v>
      </c>
      <c r="AC62" s="685">
        <v>6.580088712144387</v>
      </c>
      <c r="AD62" s="685">
        <v>4.520234016518813</v>
      </c>
      <c r="AE62" s="685">
        <v>0</v>
      </c>
      <c r="AF62" s="681">
        <v>30.660108595900887</v>
      </c>
      <c r="AG62" s="685">
        <v>0.33677118384827165</v>
      </c>
      <c r="AH62" s="681">
        <v>4.779765983481187</v>
      </c>
      <c r="AI62" s="685">
        <v>9.900345671459162</v>
      </c>
      <c r="AJ62" s="687">
        <v>22.055639339247477</v>
      </c>
    </row>
    <row r="63" spans="2:36" ht="15" customHeight="1">
      <c r="B63" s="106" t="s">
        <v>191</v>
      </c>
      <c r="C63" s="201" t="s">
        <v>195</v>
      </c>
      <c r="D63" s="217" t="b">
        <f t="shared" si="17"/>
        <v>1</v>
      </c>
      <c r="E63" s="716" t="s">
        <v>59</v>
      </c>
      <c r="F63" s="675"/>
      <c r="G63" s="676">
        <f t="shared" si="29"/>
        <v>0</v>
      </c>
      <c r="H63" s="677">
        <f t="shared" si="29"/>
        <v>-0.2532200366455051</v>
      </c>
      <c r="I63" s="677">
        <f t="shared" si="29"/>
        <v>-0.09822136085838773</v>
      </c>
      <c r="J63" s="677">
        <f t="shared" si="29"/>
        <v>0.11807309832540058</v>
      </c>
      <c r="K63" s="677">
        <f t="shared" si="29"/>
        <v>-0.020907892365273267</v>
      </c>
      <c r="L63" s="677">
        <f t="shared" si="29"/>
        <v>1.4503063656239306</v>
      </c>
      <c r="M63" s="677">
        <f t="shared" si="29"/>
        <v>0.00034956941860247114</v>
      </c>
      <c r="N63" s="677">
        <f t="shared" si="29"/>
        <v>-0.2111484761463096</v>
      </c>
      <c r="O63" s="677">
        <f t="shared" si="29"/>
        <v>-1.0393453288263386</v>
      </c>
      <c r="P63" s="679">
        <f t="shared" si="29"/>
        <v>0.0541140614738822</v>
      </c>
      <c r="Q63" s="680">
        <v>100</v>
      </c>
      <c r="R63" s="682">
        <v>9.856746765249538</v>
      </c>
      <c r="S63" s="682">
        <v>2.938231669747381</v>
      </c>
      <c r="T63" s="682">
        <v>2.747227356746765</v>
      </c>
      <c r="U63" s="682">
        <v>0.21719038817005543</v>
      </c>
      <c r="V63" s="681">
        <v>34.01571164510167</v>
      </c>
      <c r="W63" s="682">
        <v>0.0015403573629081946</v>
      </c>
      <c r="X63" s="681">
        <v>11.491836105976587</v>
      </c>
      <c r="Y63" s="682">
        <v>4.530961182994455</v>
      </c>
      <c r="Z63" s="683">
        <f t="shared" si="30"/>
        <v>34.20055452865065</v>
      </c>
      <c r="AA63" s="684">
        <v>100</v>
      </c>
      <c r="AB63" s="685">
        <v>10.109966801895043</v>
      </c>
      <c r="AC63" s="685">
        <v>3.036453030605769</v>
      </c>
      <c r="AD63" s="685">
        <v>2.6291542584213645</v>
      </c>
      <c r="AE63" s="685">
        <v>0.2380982805353287</v>
      </c>
      <c r="AF63" s="681">
        <v>32.56540527947774</v>
      </c>
      <c r="AG63" s="685">
        <v>0.0011907879443057235</v>
      </c>
      <c r="AH63" s="681">
        <v>11.702984582122896</v>
      </c>
      <c r="AI63" s="685">
        <v>5.570306511820793</v>
      </c>
      <c r="AJ63" s="687">
        <v>34.14644046717677</v>
      </c>
    </row>
    <row r="64" spans="2:36" ht="15" customHeight="1">
      <c r="B64" s="106" t="s">
        <v>191</v>
      </c>
      <c r="C64" s="201" t="s">
        <v>196</v>
      </c>
      <c r="D64" s="217" t="b">
        <f t="shared" si="17"/>
        <v>1</v>
      </c>
      <c r="E64" s="716" t="s">
        <v>60</v>
      </c>
      <c r="F64" s="675"/>
      <c r="G64" s="676">
        <f t="shared" si="29"/>
        <v>0</v>
      </c>
      <c r="H64" s="677">
        <f t="shared" si="29"/>
        <v>-0.20051454074195085</v>
      </c>
      <c r="I64" s="677">
        <f t="shared" si="29"/>
        <v>-0.14323061741685272</v>
      </c>
      <c r="J64" s="677">
        <f t="shared" si="29"/>
        <v>0.4253899520381399</v>
      </c>
      <c r="K64" s="677">
        <f t="shared" si="29"/>
        <v>0.001968928915844074</v>
      </c>
      <c r="L64" s="677">
        <f t="shared" si="29"/>
        <v>0.9111922991897501</v>
      </c>
      <c r="M64" s="677">
        <f t="shared" si="29"/>
        <v>0.09705111766835517</v>
      </c>
      <c r="N64" s="677">
        <f t="shared" si="29"/>
        <v>0.028704952855123977</v>
      </c>
      <c r="O64" s="677">
        <f t="shared" si="29"/>
        <v>-0.9513808594688626</v>
      </c>
      <c r="P64" s="679">
        <f t="shared" si="29"/>
        <v>-0.16918123303954147</v>
      </c>
      <c r="Q64" s="680">
        <v>100</v>
      </c>
      <c r="R64" s="682">
        <v>11.131621187800963</v>
      </c>
      <c r="S64" s="682">
        <v>4.550561797752809</v>
      </c>
      <c r="T64" s="682">
        <v>9.947833065810594</v>
      </c>
      <c r="U64" s="682">
        <v>0.0040128410914927765</v>
      </c>
      <c r="V64" s="681">
        <v>33.14205457463885</v>
      </c>
      <c r="W64" s="682">
        <v>0.7463884430176565</v>
      </c>
      <c r="X64" s="681">
        <v>11.103531300160514</v>
      </c>
      <c r="Y64" s="682">
        <v>6.70545746388443</v>
      </c>
      <c r="Z64" s="683">
        <f t="shared" si="30"/>
        <v>22.668539325842694</v>
      </c>
      <c r="AA64" s="684">
        <v>100</v>
      </c>
      <c r="AB64" s="685">
        <v>11.332135728542914</v>
      </c>
      <c r="AC64" s="685">
        <v>4.6937924151696615</v>
      </c>
      <c r="AD64" s="685">
        <v>9.522443113772454</v>
      </c>
      <c r="AE64" s="685">
        <v>0.0020439121756487023</v>
      </c>
      <c r="AF64" s="681">
        <v>32.2308622754491</v>
      </c>
      <c r="AG64" s="685">
        <v>0.6493373253493013</v>
      </c>
      <c r="AH64" s="681">
        <v>11.07482634730539</v>
      </c>
      <c r="AI64" s="685">
        <v>7.656838323353293</v>
      </c>
      <c r="AJ64" s="687">
        <v>22.837720558882236</v>
      </c>
    </row>
    <row r="65" spans="2:36" ht="15" customHeight="1">
      <c r="B65" s="106" t="s">
        <v>191</v>
      </c>
      <c r="C65" s="201" t="s">
        <v>197</v>
      </c>
      <c r="D65" s="217" t="b">
        <f t="shared" si="17"/>
        <v>1</v>
      </c>
      <c r="E65" s="716" t="s">
        <v>61</v>
      </c>
      <c r="F65" s="675"/>
      <c r="G65" s="676">
        <f t="shared" si="29"/>
        <v>0</v>
      </c>
      <c r="H65" s="677">
        <f t="shared" si="29"/>
        <v>-0.04348759964570448</v>
      </c>
      <c r="I65" s="677">
        <f t="shared" si="29"/>
        <v>0.05787422497785677</v>
      </c>
      <c r="J65" s="677">
        <f t="shared" si="29"/>
        <v>-0.06950841452612888</v>
      </c>
      <c r="K65" s="677">
        <f t="shared" si="29"/>
        <v>0</v>
      </c>
      <c r="L65" s="677">
        <f t="shared" si="29"/>
        <v>-0.009588131089461882</v>
      </c>
      <c r="M65" s="677">
        <f t="shared" si="29"/>
        <v>0</v>
      </c>
      <c r="N65" s="677">
        <f t="shared" si="29"/>
        <v>-0.11366696191319758</v>
      </c>
      <c r="O65" s="677">
        <f t="shared" si="29"/>
        <v>0.53272143489814</v>
      </c>
      <c r="P65" s="679">
        <f t="shared" si="29"/>
        <v>-0.3543445527015052</v>
      </c>
      <c r="Q65" s="680">
        <v>100</v>
      </c>
      <c r="R65" s="682">
        <v>10.571302037201063</v>
      </c>
      <c r="S65" s="682">
        <v>5.8348095659876</v>
      </c>
      <c r="T65" s="682">
        <v>4.7320637732506645</v>
      </c>
      <c r="U65" s="682">
        <v>0</v>
      </c>
      <c r="V65" s="681">
        <v>26.470327723649245</v>
      </c>
      <c r="W65" s="682">
        <v>0</v>
      </c>
      <c r="X65" s="682">
        <v>1.7604074402125773</v>
      </c>
      <c r="Y65" s="682">
        <v>1.12488928255093</v>
      </c>
      <c r="Z65" s="683">
        <f t="shared" si="30"/>
        <v>49.506200177147925</v>
      </c>
      <c r="AA65" s="684">
        <v>100</v>
      </c>
      <c r="AB65" s="685">
        <v>10.614789636846767</v>
      </c>
      <c r="AC65" s="685">
        <v>5.776935341009743</v>
      </c>
      <c r="AD65" s="685">
        <v>4.801572187776793</v>
      </c>
      <c r="AE65" s="685">
        <v>0</v>
      </c>
      <c r="AF65" s="681">
        <v>26.479915854738707</v>
      </c>
      <c r="AG65" s="685">
        <v>0</v>
      </c>
      <c r="AH65" s="682">
        <v>1.874074402125775</v>
      </c>
      <c r="AI65" s="685">
        <v>0.5921678476527901</v>
      </c>
      <c r="AJ65" s="687">
        <v>49.86054472984943</v>
      </c>
    </row>
    <row r="66" spans="1:36" ht="15" customHeight="1">
      <c r="A66" s="135" t="s">
        <v>198</v>
      </c>
      <c r="B66" s="161" t="s">
        <v>191</v>
      </c>
      <c r="C66" s="162" t="s">
        <v>199</v>
      </c>
      <c r="D66" s="217" t="b">
        <f t="shared" si="17"/>
        <v>1</v>
      </c>
      <c r="E66" s="716" t="s">
        <v>62</v>
      </c>
      <c r="F66" s="675"/>
      <c r="G66" s="676"/>
      <c r="H66" s="677"/>
      <c r="I66" s="677"/>
      <c r="J66" s="677"/>
      <c r="K66" s="677"/>
      <c r="L66" s="677"/>
      <c r="M66" s="677"/>
      <c r="N66" s="677"/>
      <c r="O66" s="677"/>
      <c r="P66" s="679"/>
      <c r="Q66" s="680"/>
      <c r="R66" s="682"/>
      <c r="S66" s="682"/>
      <c r="T66" s="682"/>
      <c r="U66" s="682"/>
      <c r="V66" s="682"/>
      <c r="W66" s="682"/>
      <c r="X66" s="682"/>
      <c r="Y66" s="682"/>
      <c r="Z66" s="754"/>
      <c r="AA66" s="684">
        <v>100</v>
      </c>
      <c r="AB66" s="681">
        <v>28.843294144245984</v>
      </c>
      <c r="AC66" s="685">
        <v>5.871937598914764</v>
      </c>
      <c r="AD66" s="685">
        <v>5.430533574496948</v>
      </c>
      <c r="AE66" s="685">
        <v>0.09693872936920642</v>
      </c>
      <c r="AF66" s="681">
        <v>28.349296857336647</v>
      </c>
      <c r="AG66" s="685">
        <v>1.3742753787022384</v>
      </c>
      <c r="AH66" s="681">
        <v>5.84023965634185</v>
      </c>
      <c r="AI66" s="685">
        <v>3.1613090662446304</v>
      </c>
      <c r="AJ66" s="687">
        <v>21.03217499434773</v>
      </c>
    </row>
    <row r="67" spans="1:36" ht="15" customHeight="1">
      <c r="A67" s="135" t="s">
        <v>198</v>
      </c>
      <c r="B67" s="161" t="s">
        <v>191</v>
      </c>
      <c r="C67" s="162" t="s">
        <v>200</v>
      </c>
      <c r="D67" s="217" t="b">
        <f t="shared" si="17"/>
        <v>1</v>
      </c>
      <c r="E67" s="716" t="s">
        <v>63</v>
      </c>
      <c r="F67" s="675"/>
      <c r="G67" s="676"/>
      <c r="H67" s="677"/>
      <c r="I67" s="677"/>
      <c r="J67" s="677"/>
      <c r="K67" s="677"/>
      <c r="L67" s="677"/>
      <c r="M67" s="677"/>
      <c r="N67" s="677"/>
      <c r="O67" s="677"/>
      <c r="P67" s="679"/>
      <c r="Q67" s="680"/>
      <c r="R67" s="682"/>
      <c r="S67" s="682"/>
      <c r="T67" s="682"/>
      <c r="U67" s="682"/>
      <c r="V67" s="682"/>
      <c r="W67" s="682"/>
      <c r="X67" s="682"/>
      <c r="Y67" s="682"/>
      <c r="Z67" s="754"/>
      <c r="AA67" s="684">
        <v>100</v>
      </c>
      <c r="AB67" s="681">
        <v>18.523205224440776</v>
      </c>
      <c r="AC67" s="685">
        <v>5.365587749587149</v>
      </c>
      <c r="AD67" s="685">
        <v>8.204326677676024</v>
      </c>
      <c r="AE67" s="685">
        <v>0.07046389431016364</v>
      </c>
      <c r="AF67" s="681">
        <v>34.09970725116349</v>
      </c>
      <c r="AG67" s="685">
        <v>0</v>
      </c>
      <c r="AH67" s="681">
        <v>9.642822399039183</v>
      </c>
      <c r="AI67" s="685">
        <v>1.7501441225041283</v>
      </c>
      <c r="AJ67" s="687">
        <v>22.343742681279085</v>
      </c>
    </row>
    <row r="68" spans="1:36" ht="15" customHeight="1">
      <c r="A68" s="160" t="s">
        <v>201</v>
      </c>
      <c r="B68" s="161" t="s">
        <v>191</v>
      </c>
      <c r="C68" s="162" t="s">
        <v>202</v>
      </c>
      <c r="D68" s="217" t="b">
        <f t="shared" si="17"/>
        <v>1</v>
      </c>
      <c r="E68" s="716" t="s">
        <v>64</v>
      </c>
      <c r="F68" s="675"/>
      <c r="G68" s="676">
        <f aca="true" t="shared" si="31" ref="G68:P74">Q68-AA68</f>
        <v>0</v>
      </c>
      <c r="H68" s="677">
        <f t="shared" si="31"/>
        <v>-0.42414168937329677</v>
      </c>
      <c r="I68" s="677">
        <f t="shared" si="31"/>
        <v>0.03201245620864057</v>
      </c>
      <c r="J68" s="677">
        <f t="shared" si="31"/>
        <v>0.24124951342935042</v>
      </c>
      <c r="K68" s="677">
        <f t="shared" si="31"/>
        <v>-0.0004320747372518474</v>
      </c>
      <c r="L68" s="677">
        <f t="shared" si="31"/>
        <v>0.06739198131568713</v>
      </c>
      <c r="M68" s="677">
        <f t="shared" si="31"/>
        <v>0</v>
      </c>
      <c r="N68" s="677">
        <f t="shared" si="31"/>
        <v>-0.009575710393149084</v>
      </c>
      <c r="O68" s="677">
        <f t="shared" si="31"/>
        <v>0.050151810042818434</v>
      </c>
      <c r="P68" s="679">
        <f t="shared" si="31"/>
        <v>0.04334371350719124</v>
      </c>
      <c r="Q68" s="680">
        <v>100</v>
      </c>
      <c r="R68" s="682">
        <v>7.862981704943557</v>
      </c>
      <c r="S68" s="681">
        <v>12.934994161152199</v>
      </c>
      <c r="T68" s="682">
        <v>4.383028415725963</v>
      </c>
      <c r="U68" s="682">
        <v>0.19073569482288827</v>
      </c>
      <c r="V68" s="681">
        <v>32.67029972752044</v>
      </c>
      <c r="W68" s="682">
        <v>0</v>
      </c>
      <c r="X68" s="682">
        <v>0.5332814324639938</v>
      </c>
      <c r="Y68" s="682">
        <v>1.5998442973919815</v>
      </c>
      <c r="Z68" s="683">
        <f aca="true" t="shared" si="32" ref="Z68:Z74">Q68-R68-S68-T68-U68-V68-W68-X68-Y68</f>
        <v>39.82483456597897</v>
      </c>
      <c r="AA68" s="684">
        <v>100</v>
      </c>
      <c r="AB68" s="685">
        <v>8.287123394316854</v>
      </c>
      <c r="AC68" s="685">
        <v>12.902981704943558</v>
      </c>
      <c r="AD68" s="685">
        <v>4.141778902296613</v>
      </c>
      <c r="AE68" s="685">
        <v>0.19116776956014012</v>
      </c>
      <c r="AF68" s="681">
        <v>32.60290774620475</v>
      </c>
      <c r="AG68" s="685">
        <v>0</v>
      </c>
      <c r="AH68" s="682">
        <v>0.5428571428571429</v>
      </c>
      <c r="AI68" s="685">
        <v>1.549692487349163</v>
      </c>
      <c r="AJ68" s="687">
        <v>39.78149085247178</v>
      </c>
    </row>
    <row r="69" spans="1:36" ht="15" customHeight="1">
      <c r="A69" s="160" t="s">
        <v>201</v>
      </c>
      <c r="B69" s="161" t="s">
        <v>191</v>
      </c>
      <c r="C69" s="162" t="s">
        <v>203</v>
      </c>
      <c r="D69" s="217" t="b">
        <f t="shared" si="17"/>
        <v>1</v>
      </c>
      <c r="E69" s="716" t="s">
        <v>65</v>
      </c>
      <c r="F69" s="675"/>
      <c r="G69" s="676">
        <f t="shared" si="31"/>
        <v>0</v>
      </c>
      <c r="H69" s="678">
        <f t="shared" si="31"/>
        <v>-9.106527924237918</v>
      </c>
      <c r="I69" s="678">
        <f t="shared" si="31"/>
        <v>-5.034262407406874</v>
      </c>
      <c r="J69" s="677">
        <f t="shared" si="31"/>
        <v>-3.088384013034495</v>
      </c>
      <c r="K69" s="677">
        <f t="shared" si="31"/>
        <v>0</v>
      </c>
      <c r="L69" s="678">
        <f t="shared" si="31"/>
        <v>-13.944556743145547</v>
      </c>
      <c r="M69" s="677">
        <f t="shared" si="31"/>
        <v>-0.6965700689964386</v>
      </c>
      <c r="N69" s="677">
        <f t="shared" si="31"/>
        <v>-6.298403232315211</v>
      </c>
      <c r="O69" s="677">
        <f t="shared" si="31"/>
        <v>-1.9480716446579893</v>
      </c>
      <c r="P69" s="679">
        <f t="shared" si="31"/>
        <v>40.116776033794494</v>
      </c>
      <c r="Q69" s="680">
        <v>100</v>
      </c>
      <c r="R69" s="682">
        <v>12.265741199801687</v>
      </c>
      <c r="S69" s="682">
        <v>6.822012890431334</v>
      </c>
      <c r="T69" s="682">
        <v>4.204263758056519</v>
      </c>
      <c r="U69" s="682">
        <v>0</v>
      </c>
      <c r="V69" s="682">
        <v>19.960337134357957</v>
      </c>
      <c r="W69" s="682">
        <v>0.9196826970748636</v>
      </c>
      <c r="X69" s="681">
        <v>8.539910758552304</v>
      </c>
      <c r="Y69" s="682">
        <v>2.8309370352007934</v>
      </c>
      <c r="Z69" s="683">
        <f t="shared" si="32"/>
        <v>44.457114526524556</v>
      </c>
      <c r="AA69" s="684">
        <v>100</v>
      </c>
      <c r="AB69" s="681">
        <v>21.372269124039605</v>
      </c>
      <c r="AC69" s="685">
        <v>11.856275297838208</v>
      </c>
      <c r="AD69" s="685">
        <v>7.292647771091014</v>
      </c>
      <c r="AE69" s="685">
        <v>0</v>
      </c>
      <c r="AF69" s="681">
        <v>33.904893877503504</v>
      </c>
      <c r="AG69" s="685">
        <v>1.6162527660713022</v>
      </c>
      <c r="AH69" s="681">
        <v>14.838313990867515</v>
      </c>
      <c r="AI69" s="685">
        <v>4.779008679858783</v>
      </c>
      <c r="AJ69" s="687">
        <v>4.340338492730064</v>
      </c>
    </row>
    <row r="70" spans="1:36" ht="15" customHeight="1">
      <c r="A70" s="160" t="s">
        <v>201</v>
      </c>
      <c r="B70" s="161" t="s">
        <v>191</v>
      </c>
      <c r="C70" s="162" t="s">
        <v>204</v>
      </c>
      <c r="D70" s="217" t="b">
        <f t="shared" si="17"/>
        <v>1</v>
      </c>
      <c r="E70" s="716" t="s">
        <v>66</v>
      </c>
      <c r="F70" s="675"/>
      <c r="G70" s="676">
        <f t="shared" si="31"/>
        <v>0</v>
      </c>
      <c r="H70" s="677">
        <f t="shared" si="31"/>
        <v>-0.49275943396226296</v>
      </c>
      <c r="I70" s="677">
        <f t="shared" si="31"/>
        <v>-0.13625000000000043</v>
      </c>
      <c r="J70" s="677">
        <f t="shared" si="31"/>
        <v>0.14659198113207506</v>
      </c>
      <c r="K70" s="677">
        <f t="shared" si="31"/>
        <v>0</v>
      </c>
      <c r="L70" s="677">
        <f t="shared" si="31"/>
        <v>-0.4722759433962267</v>
      </c>
      <c r="M70" s="677">
        <f t="shared" si="31"/>
        <v>0</v>
      </c>
      <c r="N70" s="677">
        <f t="shared" si="31"/>
        <v>-0.03016804245282989</v>
      </c>
      <c r="O70" s="677">
        <f t="shared" si="31"/>
        <v>0.16422169811320747</v>
      </c>
      <c r="P70" s="679">
        <f t="shared" si="31"/>
        <v>0.8206397405660333</v>
      </c>
      <c r="Q70" s="680">
        <v>100</v>
      </c>
      <c r="R70" s="681">
        <v>19.30424528301887</v>
      </c>
      <c r="S70" s="682">
        <v>8.735259433962264</v>
      </c>
      <c r="T70" s="682">
        <v>4.215801886792453</v>
      </c>
      <c r="U70" s="682">
        <v>0</v>
      </c>
      <c r="V70" s="681">
        <v>45.89033018867924</v>
      </c>
      <c r="W70" s="682">
        <v>0</v>
      </c>
      <c r="X70" s="681">
        <v>2.98938679245283</v>
      </c>
      <c r="Y70" s="682">
        <v>0.5837264150943395</v>
      </c>
      <c r="Z70" s="683">
        <f t="shared" si="32"/>
        <v>18.281249999999996</v>
      </c>
      <c r="AA70" s="684">
        <v>100</v>
      </c>
      <c r="AB70" s="681">
        <v>19.79700471698113</v>
      </c>
      <c r="AC70" s="685">
        <v>8.871509433962265</v>
      </c>
      <c r="AD70" s="685">
        <v>4.069209905660378</v>
      </c>
      <c r="AE70" s="685">
        <v>0</v>
      </c>
      <c r="AF70" s="681">
        <v>46.36260613207547</v>
      </c>
      <c r="AG70" s="685">
        <v>0</v>
      </c>
      <c r="AH70" s="681">
        <v>3.01955483490566</v>
      </c>
      <c r="AI70" s="685">
        <v>0.41950471698113206</v>
      </c>
      <c r="AJ70" s="687">
        <v>17.460610259433963</v>
      </c>
    </row>
    <row r="71" spans="1:36" ht="15" customHeight="1">
      <c r="A71" s="160" t="s">
        <v>201</v>
      </c>
      <c r="B71" s="161" t="s">
        <v>191</v>
      </c>
      <c r="C71" s="162" t="s">
        <v>205</v>
      </c>
      <c r="D71" s="217" t="b">
        <f t="shared" si="17"/>
        <v>1</v>
      </c>
      <c r="E71" s="716" t="s">
        <v>67</v>
      </c>
      <c r="F71" s="675"/>
      <c r="G71" s="676">
        <f t="shared" si="31"/>
        <v>0</v>
      </c>
      <c r="H71" s="677">
        <f t="shared" si="31"/>
        <v>-0.3233450497949608</v>
      </c>
      <c r="I71" s="677">
        <f t="shared" si="31"/>
        <v>0.1603573520796715</v>
      </c>
      <c r="J71" s="677">
        <f t="shared" si="31"/>
        <v>-0.17130052724077505</v>
      </c>
      <c r="K71" s="677">
        <f t="shared" si="31"/>
        <v>3.514938488576036E-05</v>
      </c>
      <c r="L71" s="677">
        <f t="shared" si="31"/>
        <v>-0.0004393673110705265</v>
      </c>
      <c r="M71" s="677">
        <f t="shared" si="31"/>
        <v>0</v>
      </c>
      <c r="N71" s="677">
        <f t="shared" si="31"/>
        <v>-0.0003280609256004687</v>
      </c>
      <c r="O71" s="677">
        <f t="shared" si="31"/>
        <v>0.3086350322202694</v>
      </c>
      <c r="P71" s="679">
        <f t="shared" si="31"/>
        <v>0.026385471587566656</v>
      </c>
      <c r="Q71" s="680">
        <v>100</v>
      </c>
      <c r="R71" s="682">
        <v>9.015817223198594</v>
      </c>
      <c r="S71" s="681">
        <v>12.659636789689513</v>
      </c>
      <c r="T71" s="682">
        <v>7.832454598711188</v>
      </c>
      <c r="U71" s="682">
        <v>0.08787346221441124</v>
      </c>
      <c r="V71" s="681">
        <v>27.937902753368483</v>
      </c>
      <c r="W71" s="682">
        <v>0</v>
      </c>
      <c r="X71" s="682">
        <v>0</v>
      </c>
      <c r="Y71" s="682">
        <v>0.5799648506151142</v>
      </c>
      <c r="Z71" s="683">
        <f t="shared" si="32"/>
        <v>41.88635032220268</v>
      </c>
      <c r="AA71" s="684">
        <v>100</v>
      </c>
      <c r="AB71" s="685">
        <v>9.339162272993555</v>
      </c>
      <c r="AC71" s="685">
        <v>12.499279437609841</v>
      </c>
      <c r="AD71" s="685">
        <v>8.003755125951963</v>
      </c>
      <c r="AE71" s="685">
        <v>0.08783831282952548</v>
      </c>
      <c r="AF71" s="681">
        <v>27.938342120679554</v>
      </c>
      <c r="AG71" s="685">
        <v>0</v>
      </c>
      <c r="AH71" s="682">
        <v>0.0003280609256004687</v>
      </c>
      <c r="AI71" s="685">
        <v>0.27132981839484477</v>
      </c>
      <c r="AJ71" s="687">
        <v>41.859964850615114</v>
      </c>
    </row>
    <row r="72" spans="1:36" ht="15" customHeight="1">
      <c r="A72" s="160" t="s">
        <v>201</v>
      </c>
      <c r="B72" s="161" t="s">
        <v>191</v>
      </c>
      <c r="C72" s="162" t="s">
        <v>206</v>
      </c>
      <c r="D72" s="217" t="b">
        <f t="shared" si="17"/>
        <v>1</v>
      </c>
      <c r="E72" s="716" t="s">
        <v>68</v>
      </c>
      <c r="F72" s="675"/>
      <c r="G72" s="676">
        <f t="shared" si="31"/>
        <v>0</v>
      </c>
      <c r="H72" s="677">
        <f t="shared" si="31"/>
        <v>-0.41719159388646254</v>
      </c>
      <c r="I72" s="677">
        <f t="shared" si="31"/>
        <v>-0.10429312227074305</v>
      </c>
      <c r="J72" s="677">
        <f t="shared" si="31"/>
        <v>0.0765556768558957</v>
      </c>
      <c r="K72" s="677">
        <f t="shared" si="31"/>
        <v>-0.007292576419213971</v>
      </c>
      <c r="L72" s="677">
        <f t="shared" si="31"/>
        <v>-0.40076146288209813</v>
      </c>
      <c r="M72" s="677">
        <f t="shared" si="31"/>
        <v>0</v>
      </c>
      <c r="N72" s="677">
        <f t="shared" si="31"/>
        <v>0.0006768558951966153</v>
      </c>
      <c r="O72" s="677">
        <f t="shared" si="31"/>
        <v>0.4818231441048033</v>
      </c>
      <c r="P72" s="679">
        <f t="shared" si="31"/>
        <v>0.37048307860261076</v>
      </c>
      <c r="Q72" s="680">
        <v>100</v>
      </c>
      <c r="R72" s="682">
        <v>9.197598253275109</v>
      </c>
      <c r="S72" s="682">
        <v>8.550764192139738</v>
      </c>
      <c r="T72" s="682">
        <v>6.247270742358078</v>
      </c>
      <c r="U72" s="682">
        <v>0.024563318777292578</v>
      </c>
      <c r="V72" s="681">
        <v>27.63646288209607</v>
      </c>
      <c r="W72" s="682">
        <v>0</v>
      </c>
      <c r="X72" s="682">
        <v>0.5731441048034935</v>
      </c>
      <c r="Y72" s="682">
        <v>2.019650655021834</v>
      </c>
      <c r="Z72" s="683">
        <f t="shared" si="32"/>
        <v>45.75054585152838</v>
      </c>
      <c r="AA72" s="684">
        <v>100</v>
      </c>
      <c r="AB72" s="685">
        <v>9.614789847161571</v>
      </c>
      <c r="AC72" s="685">
        <v>8.655057314410481</v>
      </c>
      <c r="AD72" s="685">
        <v>6.170715065502183</v>
      </c>
      <c r="AE72" s="685">
        <v>0.03185589519650655</v>
      </c>
      <c r="AF72" s="681">
        <v>28.037224344978167</v>
      </c>
      <c r="AG72" s="685">
        <v>0</v>
      </c>
      <c r="AH72" s="682">
        <v>0.5724672489082969</v>
      </c>
      <c r="AI72" s="685">
        <v>1.5378275109170307</v>
      </c>
      <c r="AJ72" s="687">
        <v>45.38006277292577</v>
      </c>
    </row>
    <row r="73" spans="1:36" ht="15" customHeight="1">
      <c r="A73" s="160" t="s">
        <v>201</v>
      </c>
      <c r="B73" s="161" t="s">
        <v>191</v>
      </c>
      <c r="C73" s="162" t="s">
        <v>207</v>
      </c>
      <c r="D73" s="217" t="b">
        <f aca="true" t="shared" si="33" ref="D73:D92">EXACT(C73,E73)</f>
        <v>1</v>
      </c>
      <c r="E73" s="716" t="s">
        <v>69</v>
      </c>
      <c r="F73" s="675"/>
      <c r="G73" s="676">
        <f t="shared" si="31"/>
        <v>0</v>
      </c>
      <c r="H73" s="677">
        <f t="shared" si="31"/>
        <v>-0.5729154386760342</v>
      </c>
      <c r="I73" s="677">
        <f t="shared" si="31"/>
        <v>0.08797098163681749</v>
      </c>
      <c r="J73" s="677">
        <f t="shared" si="31"/>
        <v>0.06970981636817042</v>
      </c>
      <c r="K73" s="677">
        <f t="shared" si="31"/>
        <v>0</v>
      </c>
      <c r="L73" s="677">
        <f t="shared" si="31"/>
        <v>-0.1331036046248002</v>
      </c>
      <c r="M73" s="677">
        <f t="shared" si="31"/>
        <v>-0.18310587168442538</v>
      </c>
      <c r="N73" s="677">
        <f t="shared" si="31"/>
        <v>-0.05600090682384984</v>
      </c>
      <c r="O73" s="677">
        <f t="shared" si="31"/>
        <v>0.17137383813194296</v>
      </c>
      <c r="P73" s="679">
        <f t="shared" si="31"/>
        <v>0.616071185672169</v>
      </c>
      <c r="Q73" s="680">
        <v>100</v>
      </c>
      <c r="R73" s="681">
        <v>16.959873044661077</v>
      </c>
      <c r="S73" s="682">
        <v>7.166175470414872</v>
      </c>
      <c r="T73" s="682">
        <v>3.1512128768986623</v>
      </c>
      <c r="U73" s="682">
        <v>0</v>
      </c>
      <c r="V73" s="682">
        <v>19.58286102924507</v>
      </c>
      <c r="W73" s="682">
        <v>3.2486964407163907</v>
      </c>
      <c r="X73" s="681">
        <v>6.252550442076626</v>
      </c>
      <c r="Y73" s="682">
        <v>0.929494445703922</v>
      </c>
      <c r="Z73" s="683">
        <f t="shared" si="32"/>
        <v>42.70913625028337</v>
      </c>
      <c r="AA73" s="684">
        <v>100</v>
      </c>
      <c r="AB73" s="685">
        <v>17.53278848333711</v>
      </c>
      <c r="AC73" s="685">
        <v>7.078204488778055</v>
      </c>
      <c r="AD73" s="685">
        <v>3.081503060530492</v>
      </c>
      <c r="AE73" s="685">
        <v>0</v>
      </c>
      <c r="AF73" s="685">
        <v>19.71596463386987</v>
      </c>
      <c r="AG73" s="685">
        <v>3.431802312400816</v>
      </c>
      <c r="AH73" s="681">
        <v>6.308551348900476</v>
      </c>
      <c r="AI73" s="685">
        <v>0.7581206075719791</v>
      </c>
      <c r="AJ73" s="687">
        <v>42.0930650646112</v>
      </c>
    </row>
    <row r="74" spans="1:36" ht="15" customHeight="1">
      <c r="A74" s="160" t="s">
        <v>201</v>
      </c>
      <c r="B74" s="161" t="s">
        <v>191</v>
      </c>
      <c r="C74" s="162" t="s">
        <v>208</v>
      </c>
      <c r="D74" s="217" t="b">
        <f t="shared" si="33"/>
        <v>1</v>
      </c>
      <c r="E74" s="716" t="s">
        <v>70</v>
      </c>
      <c r="F74" s="675"/>
      <c r="G74" s="676">
        <f t="shared" si="31"/>
        <v>0</v>
      </c>
      <c r="H74" s="678">
        <f t="shared" si="31"/>
        <v>-1.228828967642528</v>
      </c>
      <c r="I74" s="677">
        <f t="shared" si="31"/>
        <v>-0.528120184899846</v>
      </c>
      <c r="J74" s="677">
        <f t="shared" si="31"/>
        <v>0.29822496147919875</v>
      </c>
      <c r="K74" s="677">
        <f t="shared" si="31"/>
        <v>-0.002015408320493066</v>
      </c>
      <c r="L74" s="677">
        <f t="shared" si="31"/>
        <v>1.0451371340523963</v>
      </c>
      <c r="M74" s="677">
        <f t="shared" si="31"/>
        <v>-0.0004067796610169492</v>
      </c>
      <c r="N74" s="677">
        <f t="shared" si="31"/>
        <v>0.6015223420647153</v>
      </c>
      <c r="O74" s="677">
        <f t="shared" si="31"/>
        <v>-0.1567765793528506</v>
      </c>
      <c r="P74" s="679">
        <f t="shared" si="31"/>
        <v>-0.02873651771956265</v>
      </c>
      <c r="Q74" s="680">
        <v>100</v>
      </c>
      <c r="R74" s="682">
        <v>14.058551617873652</v>
      </c>
      <c r="S74" s="682">
        <v>8.588597842835132</v>
      </c>
      <c r="T74" s="682">
        <v>4.154083204930663</v>
      </c>
      <c r="U74" s="682">
        <v>0.003081664098613251</v>
      </c>
      <c r="V74" s="681">
        <v>44.71802773497689</v>
      </c>
      <c r="W74" s="682">
        <v>0</v>
      </c>
      <c r="X74" s="681">
        <v>21.010785824345145</v>
      </c>
      <c r="Y74" s="682">
        <v>1.5901386748844375</v>
      </c>
      <c r="Z74" s="683">
        <f t="shared" si="32"/>
        <v>5.876733436055476</v>
      </c>
      <c r="AA74" s="684">
        <v>100</v>
      </c>
      <c r="AB74" s="685">
        <v>15.28738058551618</v>
      </c>
      <c r="AC74" s="685">
        <v>9.116718027734978</v>
      </c>
      <c r="AD74" s="685">
        <v>3.855858243451464</v>
      </c>
      <c r="AE74" s="685">
        <v>0.005097072419106317</v>
      </c>
      <c r="AF74" s="681">
        <v>43.6728906009245</v>
      </c>
      <c r="AG74" s="685">
        <v>0.0004067796610169492</v>
      </c>
      <c r="AH74" s="681">
        <v>20.40926348228043</v>
      </c>
      <c r="AI74" s="685">
        <v>1.746915254237288</v>
      </c>
      <c r="AJ74" s="687">
        <v>5.905469953775039</v>
      </c>
    </row>
    <row r="75" spans="1:36" ht="15" customHeight="1">
      <c r="A75" s="160" t="s">
        <v>209</v>
      </c>
      <c r="B75" s="163" t="s">
        <v>191</v>
      </c>
      <c r="C75" s="271" t="s">
        <v>210</v>
      </c>
      <c r="D75" s="312" t="b">
        <f t="shared" si="33"/>
        <v>1</v>
      </c>
      <c r="E75" s="775" t="s">
        <v>71</v>
      </c>
      <c r="F75" s="709"/>
      <c r="G75" s="710"/>
      <c r="H75" s="711"/>
      <c r="I75" s="711"/>
      <c r="J75" s="711"/>
      <c r="K75" s="711"/>
      <c r="L75" s="711"/>
      <c r="M75" s="711"/>
      <c r="N75" s="711"/>
      <c r="O75" s="711"/>
      <c r="P75" s="712"/>
      <c r="Q75" s="776"/>
      <c r="R75" s="777"/>
      <c r="S75" s="777"/>
      <c r="T75" s="777"/>
      <c r="U75" s="777"/>
      <c r="V75" s="777"/>
      <c r="W75" s="777"/>
      <c r="X75" s="777"/>
      <c r="Y75" s="777"/>
      <c r="Z75" s="778"/>
      <c r="AA75" s="684">
        <v>100</v>
      </c>
      <c r="AB75" s="685">
        <v>2.705288567678885</v>
      </c>
      <c r="AC75" s="685">
        <v>1.4916314820169059</v>
      </c>
      <c r="AD75" s="685">
        <v>2.1761637421609645</v>
      </c>
      <c r="AE75" s="685">
        <v>0.005729788716430389</v>
      </c>
      <c r="AF75" s="681">
        <v>50.435434360537144</v>
      </c>
      <c r="AG75" s="685">
        <v>0</v>
      </c>
      <c r="AH75" s="681">
        <v>12.717065809331293</v>
      </c>
      <c r="AI75" s="685">
        <v>0.9345449234777388</v>
      </c>
      <c r="AJ75" s="687">
        <v>29.534141326080636</v>
      </c>
    </row>
    <row r="76" spans="1:36" ht="15" customHeight="1">
      <c r="A76" s="135" t="s">
        <v>211</v>
      </c>
      <c r="B76" s="333" t="s">
        <v>212</v>
      </c>
      <c r="C76" s="180" t="s">
        <v>213</v>
      </c>
      <c r="D76" s="304" t="b">
        <f t="shared" si="33"/>
        <v>0</v>
      </c>
      <c r="E76" s="772"/>
      <c r="F76" s="741"/>
      <c r="G76" s="742"/>
      <c r="H76" s="743"/>
      <c r="I76" s="743"/>
      <c r="J76" s="743"/>
      <c r="K76" s="743"/>
      <c r="L76" s="743"/>
      <c r="M76" s="743"/>
      <c r="N76" s="743"/>
      <c r="O76" s="743"/>
      <c r="P76" s="744"/>
      <c r="Q76" s="745"/>
      <c r="R76" s="746"/>
      <c r="S76" s="746"/>
      <c r="T76" s="746"/>
      <c r="U76" s="746"/>
      <c r="V76" s="746"/>
      <c r="W76" s="746"/>
      <c r="X76" s="746"/>
      <c r="Y76" s="746"/>
      <c r="Z76" s="747"/>
      <c r="AA76" s="748"/>
      <c r="AB76" s="749"/>
      <c r="AC76" s="749"/>
      <c r="AD76" s="749"/>
      <c r="AE76" s="749"/>
      <c r="AF76" s="749"/>
      <c r="AG76" s="749"/>
      <c r="AH76" s="750"/>
      <c r="AI76" s="749"/>
      <c r="AJ76" s="751"/>
    </row>
    <row r="77" spans="2:36" ht="15" customHeight="1">
      <c r="B77" s="205" t="s">
        <v>212</v>
      </c>
      <c r="C77" s="206" t="s">
        <v>72</v>
      </c>
      <c r="D77" s="312" t="b">
        <f t="shared" si="33"/>
        <v>1</v>
      </c>
      <c r="E77" s="775" t="s">
        <v>72</v>
      </c>
      <c r="F77" s="709"/>
      <c r="G77" s="710">
        <f aca="true" t="shared" si="34" ref="G77:P81">Q77-AA77</f>
        <v>0</v>
      </c>
      <c r="H77" s="711">
        <f t="shared" si="34"/>
        <v>-0.596535543692049</v>
      </c>
      <c r="I77" s="711">
        <f t="shared" si="34"/>
        <v>-0.09200337173363238</v>
      </c>
      <c r="J77" s="711">
        <f t="shared" si="34"/>
        <v>0.2768418094970482</v>
      </c>
      <c r="K77" s="711">
        <f t="shared" si="34"/>
        <v>-0.010587243607754987</v>
      </c>
      <c r="L77" s="711">
        <f t="shared" si="34"/>
        <v>0.7595532452936204</v>
      </c>
      <c r="M77" s="711">
        <f t="shared" si="34"/>
        <v>-0.007780275358246769</v>
      </c>
      <c r="N77" s="711">
        <f t="shared" si="34"/>
        <v>-0.06771003090755823</v>
      </c>
      <c r="O77" s="711">
        <f t="shared" si="34"/>
        <v>-0.962776060691203</v>
      </c>
      <c r="P77" s="712">
        <f t="shared" si="34"/>
        <v>0.7009974711997735</v>
      </c>
      <c r="Q77" s="713">
        <v>100</v>
      </c>
      <c r="R77" s="714">
        <v>20.27535824669851</v>
      </c>
      <c r="S77" s="701">
        <v>5.316100028097781</v>
      </c>
      <c r="T77" s="701">
        <v>6.844619275077268</v>
      </c>
      <c r="U77" s="701">
        <v>0</v>
      </c>
      <c r="V77" s="714">
        <v>29.25821860073054</v>
      </c>
      <c r="W77" s="701">
        <v>1.0508569822983984</v>
      </c>
      <c r="X77" s="714">
        <v>4.329867940432706</v>
      </c>
      <c r="Y77" s="701">
        <v>10.674346726608599</v>
      </c>
      <c r="Z77" s="715">
        <f>Q77-R77-S77-T77-U77-V77-W77-X77-Y77</f>
        <v>22.250632200056195</v>
      </c>
      <c r="AA77" s="684">
        <v>100</v>
      </c>
      <c r="AB77" s="681">
        <v>20.87189379039056</v>
      </c>
      <c r="AC77" s="685">
        <v>5.408103399831413</v>
      </c>
      <c r="AD77" s="685">
        <v>6.56777746558022</v>
      </c>
      <c r="AE77" s="685">
        <v>0.010587243607754987</v>
      </c>
      <c r="AF77" s="681">
        <v>28.49866535543692</v>
      </c>
      <c r="AG77" s="685">
        <v>1.0586372576566452</v>
      </c>
      <c r="AH77" s="681">
        <v>4.397577971340264</v>
      </c>
      <c r="AI77" s="685">
        <v>11.637122787299802</v>
      </c>
      <c r="AJ77" s="687">
        <v>21.54963472885642</v>
      </c>
    </row>
    <row r="78" spans="2:36" ht="15" customHeight="1">
      <c r="B78" s="85" t="s">
        <v>214</v>
      </c>
      <c r="C78" s="245" t="s">
        <v>73</v>
      </c>
      <c r="D78" s="217" t="b">
        <f t="shared" si="33"/>
        <v>1</v>
      </c>
      <c r="E78" s="716" t="s">
        <v>73</v>
      </c>
      <c r="F78" s="675"/>
      <c r="G78" s="676">
        <f t="shared" si="34"/>
        <v>0</v>
      </c>
      <c r="H78" s="677">
        <f t="shared" si="34"/>
        <v>-0.46612984822933967</v>
      </c>
      <c r="I78" s="677">
        <f t="shared" si="34"/>
        <v>-0.514548903878584</v>
      </c>
      <c r="J78" s="677">
        <f t="shared" si="34"/>
        <v>0.6803752107925796</v>
      </c>
      <c r="K78" s="677">
        <f t="shared" si="34"/>
        <v>-4.21585160202409E-05</v>
      </c>
      <c r="L78" s="677">
        <f t="shared" si="34"/>
        <v>-0.05617622259696464</v>
      </c>
      <c r="M78" s="677">
        <f t="shared" si="34"/>
        <v>0</v>
      </c>
      <c r="N78" s="677">
        <f t="shared" si="34"/>
        <v>-0.00720489038785832</v>
      </c>
      <c r="O78" s="677">
        <f t="shared" si="34"/>
        <v>0.029856661045530863</v>
      </c>
      <c r="P78" s="679">
        <f t="shared" si="34"/>
        <v>0.3338701517706646</v>
      </c>
      <c r="Q78" s="680">
        <v>100</v>
      </c>
      <c r="R78" s="681">
        <v>28.638279932546375</v>
      </c>
      <c r="S78" s="681">
        <v>17.5716694772344</v>
      </c>
      <c r="T78" s="681">
        <v>19.25379426644182</v>
      </c>
      <c r="U78" s="682">
        <v>0.06323777403035413</v>
      </c>
      <c r="V78" s="682">
        <v>3.3136593591905563</v>
      </c>
      <c r="W78" s="682">
        <v>0</v>
      </c>
      <c r="X78" s="682">
        <v>0.2866779089376054</v>
      </c>
      <c r="Y78" s="682">
        <v>7.55902192242833</v>
      </c>
      <c r="Z78" s="683">
        <f>Q78-R78-S78-T78-U78-V78-W78-X78-Y78</f>
        <v>23.313659359190563</v>
      </c>
      <c r="AA78" s="684">
        <v>100</v>
      </c>
      <c r="AB78" s="681">
        <v>29.104409780775715</v>
      </c>
      <c r="AC78" s="681">
        <v>18.086218381112985</v>
      </c>
      <c r="AD78" s="681">
        <v>18.57341905564924</v>
      </c>
      <c r="AE78" s="685">
        <v>0.06327993254637437</v>
      </c>
      <c r="AF78" s="685">
        <v>3.369835581787521</v>
      </c>
      <c r="AG78" s="685">
        <v>0</v>
      </c>
      <c r="AH78" s="682">
        <v>0.29388279932546374</v>
      </c>
      <c r="AI78" s="685">
        <v>7.529165261382799</v>
      </c>
      <c r="AJ78" s="687">
        <v>22.9797892074199</v>
      </c>
    </row>
    <row r="79" spans="2:36" ht="15" customHeight="1">
      <c r="B79" s="106" t="s">
        <v>214</v>
      </c>
      <c r="C79" s="201" t="s">
        <v>74</v>
      </c>
      <c r="D79" s="217" t="b">
        <f t="shared" si="33"/>
        <v>1</v>
      </c>
      <c r="E79" s="716" t="s">
        <v>74</v>
      </c>
      <c r="F79" s="675"/>
      <c r="G79" s="676">
        <f t="shared" si="34"/>
        <v>0</v>
      </c>
      <c r="H79" s="678">
        <f t="shared" si="34"/>
        <v>-0.690282363162467</v>
      </c>
      <c r="I79" s="677">
        <f t="shared" si="34"/>
        <v>-0.2196046915725436</v>
      </c>
      <c r="J79" s="677">
        <f t="shared" si="34"/>
        <v>0.7802867072111201</v>
      </c>
      <c r="K79" s="677">
        <f t="shared" si="34"/>
        <v>-9.556907037359258E-05</v>
      </c>
      <c r="L79" s="677">
        <f t="shared" si="34"/>
        <v>-0.11329713292789023</v>
      </c>
      <c r="M79" s="677">
        <f t="shared" si="34"/>
        <v>0</v>
      </c>
      <c r="N79" s="677">
        <f t="shared" si="34"/>
        <v>-0.29703735881841875</v>
      </c>
      <c r="O79" s="677">
        <f t="shared" si="34"/>
        <v>0.004122502172025477</v>
      </c>
      <c r="P79" s="679">
        <f t="shared" si="34"/>
        <v>0.5359079061685321</v>
      </c>
      <c r="Q79" s="680">
        <v>100</v>
      </c>
      <c r="R79" s="681">
        <v>20.860121633362294</v>
      </c>
      <c r="S79" s="681">
        <v>14.2745438748914</v>
      </c>
      <c r="T79" s="682">
        <v>12.458731537793224</v>
      </c>
      <c r="U79" s="682">
        <v>0.03475238922675934</v>
      </c>
      <c r="V79" s="681">
        <v>22.06776715899218</v>
      </c>
      <c r="W79" s="682">
        <v>0</v>
      </c>
      <c r="X79" s="682">
        <v>1.850564726324935</v>
      </c>
      <c r="Y79" s="682">
        <v>6.876629018245005</v>
      </c>
      <c r="Z79" s="683">
        <f>Q79-R79-S79-T79-U79-V79-W79-X79-Y79</f>
        <v>21.576889661164188</v>
      </c>
      <c r="AA79" s="684">
        <v>100</v>
      </c>
      <c r="AB79" s="681">
        <v>21.55040399652476</v>
      </c>
      <c r="AC79" s="681">
        <v>14.494148566463943</v>
      </c>
      <c r="AD79" s="685">
        <v>11.678444830582103</v>
      </c>
      <c r="AE79" s="685">
        <v>0.034847958297132935</v>
      </c>
      <c r="AF79" s="681">
        <v>22.18106429192007</v>
      </c>
      <c r="AG79" s="685">
        <v>0</v>
      </c>
      <c r="AH79" s="682">
        <v>2.1476020851433537</v>
      </c>
      <c r="AI79" s="685">
        <v>6.8725065160729795</v>
      </c>
      <c r="AJ79" s="687">
        <v>21.040981754995656</v>
      </c>
    </row>
    <row r="80" spans="2:36" ht="15" customHeight="1">
      <c r="B80" s="106" t="s">
        <v>214</v>
      </c>
      <c r="C80" s="201" t="s">
        <v>75</v>
      </c>
      <c r="D80" s="217" t="b">
        <f t="shared" si="33"/>
        <v>1</v>
      </c>
      <c r="E80" s="716" t="s">
        <v>75</v>
      </c>
      <c r="F80" s="675"/>
      <c r="G80" s="676">
        <f t="shared" si="34"/>
        <v>0</v>
      </c>
      <c r="H80" s="678">
        <f t="shared" si="34"/>
        <v>-0.6564018361581887</v>
      </c>
      <c r="I80" s="678">
        <f t="shared" si="34"/>
        <v>-0.7982344632768381</v>
      </c>
      <c r="J80" s="678">
        <f t="shared" si="34"/>
        <v>1.7223093220338956</v>
      </c>
      <c r="K80" s="677">
        <f t="shared" si="34"/>
        <v>-0.01239406779661012</v>
      </c>
      <c r="L80" s="678">
        <f t="shared" si="34"/>
        <v>-0.5751341807909611</v>
      </c>
      <c r="M80" s="677">
        <f t="shared" si="34"/>
        <v>0</v>
      </c>
      <c r="N80" s="677">
        <f t="shared" si="34"/>
        <v>-0.023372175141243012</v>
      </c>
      <c r="O80" s="677">
        <f t="shared" si="34"/>
        <v>2.1321645480225984</v>
      </c>
      <c r="P80" s="679">
        <f t="shared" si="34"/>
        <v>-1.788937146892657</v>
      </c>
      <c r="Q80" s="680">
        <v>100</v>
      </c>
      <c r="R80" s="681">
        <v>32.97669491525424</v>
      </c>
      <c r="S80" s="681">
        <v>18.668785310734464</v>
      </c>
      <c r="T80" s="681">
        <v>15.437853107344631</v>
      </c>
      <c r="U80" s="682">
        <v>1.1687853107344632</v>
      </c>
      <c r="V80" s="682">
        <v>8.418079096045197</v>
      </c>
      <c r="W80" s="682">
        <v>0</v>
      </c>
      <c r="X80" s="682">
        <v>1.53954802259887</v>
      </c>
      <c r="Y80" s="682">
        <v>4.025423728813559</v>
      </c>
      <c r="Z80" s="683">
        <f>Q80-R80-S80-T80-U80-V80-W80-X80-Y80</f>
        <v>17.764830508474574</v>
      </c>
      <c r="AA80" s="684">
        <v>100</v>
      </c>
      <c r="AB80" s="681">
        <v>33.63309675141243</v>
      </c>
      <c r="AC80" s="681">
        <v>19.467019774011302</v>
      </c>
      <c r="AD80" s="681">
        <v>13.715543785310736</v>
      </c>
      <c r="AE80" s="685">
        <v>1.1811793785310734</v>
      </c>
      <c r="AF80" s="685">
        <v>8.993213276836158</v>
      </c>
      <c r="AG80" s="685">
        <v>0</v>
      </c>
      <c r="AH80" s="682">
        <v>1.562920197740113</v>
      </c>
      <c r="AI80" s="685">
        <v>1.8932591807909607</v>
      </c>
      <c r="AJ80" s="687">
        <v>19.55376765536723</v>
      </c>
    </row>
    <row r="81" spans="2:36" ht="15" customHeight="1">
      <c r="B81" s="106" t="s">
        <v>214</v>
      </c>
      <c r="C81" s="201" t="s">
        <v>76</v>
      </c>
      <c r="D81" s="217" t="b">
        <f t="shared" si="33"/>
        <v>1</v>
      </c>
      <c r="E81" s="725" t="s">
        <v>76</v>
      </c>
      <c r="F81" s="675"/>
      <c r="G81" s="676">
        <f t="shared" si="34"/>
        <v>0</v>
      </c>
      <c r="H81" s="677">
        <f t="shared" si="34"/>
        <v>-0.41891151069657084</v>
      </c>
      <c r="I81" s="677">
        <f t="shared" si="34"/>
        <v>-0.6094208871440507</v>
      </c>
      <c r="J81" s="677">
        <f t="shared" si="34"/>
        <v>0.36371343591141425</v>
      </c>
      <c r="K81" s="677">
        <f t="shared" si="34"/>
        <v>-0.0007492355429255942</v>
      </c>
      <c r="L81" s="677">
        <f t="shared" si="34"/>
        <v>-0.066279893234519</v>
      </c>
      <c r="M81" s="677">
        <f t="shared" si="34"/>
        <v>0</v>
      </c>
      <c r="N81" s="677">
        <f t="shared" si="34"/>
        <v>0.02505436507442005</v>
      </c>
      <c r="O81" s="677">
        <f t="shared" si="34"/>
        <v>0.050111087219295136</v>
      </c>
      <c r="P81" s="679">
        <f t="shared" si="34"/>
        <v>0.6564826384129354</v>
      </c>
      <c r="Q81" s="680">
        <v>100</v>
      </c>
      <c r="R81" s="681">
        <v>31.930080116533137</v>
      </c>
      <c r="S81" s="681">
        <v>21.190823015294974</v>
      </c>
      <c r="T81" s="681">
        <v>14.930808448652586</v>
      </c>
      <c r="U81" s="682">
        <v>0.021849963583394028</v>
      </c>
      <c r="V81" s="682">
        <v>5.029133284777858</v>
      </c>
      <c r="W81" s="682">
        <v>0</v>
      </c>
      <c r="X81" s="682">
        <v>0.4843408594319009</v>
      </c>
      <c r="Y81" s="682">
        <v>6.04515659140568</v>
      </c>
      <c r="Z81" s="683">
        <f>Q81-R81-S81-T81-U81-V81-W81-X81-Y81</f>
        <v>20.36780772032047</v>
      </c>
      <c r="AA81" s="684">
        <v>100</v>
      </c>
      <c r="AB81" s="681">
        <v>32.34899162722971</v>
      </c>
      <c r="AC81" s="681">
        <v>21.800243902439025</v>
      </c>
      <c r="AD81" s="681">
        <v>14.567095012741172</v>
      </c>
      <c r="AE81" s="685">
        <v>0.022599199126319622</v>
      </c>
      <c r="AF81" s="685">
        <v>5.095413178012377</v>
      </c>
      <c r="AG81" s="685">
        <v>0</v>
      </c>
      <c r="AH81" s="682">
        <v>0.45928649435748087</v>
      </c>
      <c r="AI81" s="685">
        <v>5.995045504186385</v>
      </c>
      <c r="AJ81" s="687">
        <v>19.711325081907535</v>
      </c>
    </row>
    <row r="82" spans="1:36" ht="15" customHeight="1">
      <c r="A82" s="160" t="s">
        <v>167</v>
      </c>
      <c r="B82" s="161" t="s">
        <v>214</v>
      </c>
      <c r="C82" s="162" t="s">
        <v>215</v>
      </c>
      <c r="D82" s="217" t="b">
        <f t="shared" si="33"/>
        <v>1</v>
      </c>
      <c r="E82" s="716" t="s">
        <v>77</v>
      </c>
      <c r="F82" s="675"/>
      <c r="G82" s="676"/>
      <c r="H82" s="677"/>
      <c r="I82" s="677"/>
      <c r="J82" s="677"/>
      <c r="K82" s="677"/>
      <c r="L82" s="677"/>
      <c r="M82" s="677"/>
      <c r="N82" s="677"/>
      <c r="O82" s="677"/>
      <c r="P82" s="679"/>
      <c r="Q82" s="680"/>
      <c r="R82" s="682"/>
      <c r="S82" s="682"/>
      <c r="T82" s="682"/>
      <c r="U82" s="682"/>
      <c r="V82" s="682"/>
      <c r="W82" s="682"/>
      <c r="X82" s="682"/>
      <c r="Y82" s="682"/>
      <c r="Z82" s="754"/>
      <c r="AA82" s="684">
        <v>100</v>
      </c>
      <c r="AB82" s="681">
        <v>45.91911528976572</v>
      </c>
      <c r="AC82" s="681">
        <v>16.22337546239211</v>
      </c>
      <c r="AD82" s="685">
        <v>6.957808261405672</v>
      </c>
      <c r="AE82" s="685">
        <v>0.3986960542540074</v>
      </c>
      <c r="AF82" s="685">
        <v>9.43890875462392</v>
      </c>
      <c r="AG82" s="685">
        <v>0</v>
      </c>
      <c r="AH82" s="682">
        <v>0.3450431565967941</v>
      </c>
      <c r="AI82" s="685">
        <v>3.2896516646115903</v>
      </c>
      <c r="AJ82" s="687">
        <v>17.427401356350185</v>
      </c>
    </row>
    <row r="83" spans="1:36" ht="15" customHeight="1">
      <c r="A83" s="160" t="s">
        <v>165</v>
      </c>
      <c r="B83" s="161" t="s">
        <v>214</v>
      </c>
      <c r="C83" s="162" t="s">
        <v>216</v>
      </c>
      <c r="D83" s="217" t="b">
        <f t="shared" si="33"/>
        <v>1</v>
      </c>
      <c r="E83" s="716" t="s">
        <v>78</v>
      </c>
      <c r="F83" s="675"/>
      <c r="G83" s="676">
        <f aca="true" t="shared" si="35" ref="G83:P85">Q83-AA83</f>
        <v>0</v>
      </c>
      <c r="H83" s="678">
        <f t="shared" si="35"/>
        <v>-0.7758487874465061</v>
      </c>
      <c r="I83" s="678">
        <f t="shared" si="35"/>
        <v>-1.622467902995723</v>
      </c>
      <c r="J83" s="677">
        <f t="shared" si="35"/>
        <v>0.6790727532097023</v>
      </c>
      <c r="K83" s="677">
        <f t="shared" si="35"/>
        <v>-0.00406086543033761</v>
      </c>
      <c r="L83" s="677">
        <f t="shared" si="35"/>
        <v>-0.22774607703281013</v>
      </c>
      <c r="M83" s="677">
        <f t="shared" si="35"/>
        <v>0</v>
      </c>
      <c r="N83" s="677">
        <f t="shared" si="35"/>
        <v>-0.1517451260104613</v>
      </c>
      <c r="O83" s="677">
        <f t="shared" si="35"/>
        <v>1.5413837375178305</v>
      </c>
      <c r="P83" s="679">
        <f t="shared" si="35"/>
        <v>0.561412268188306</v>
      </c>
      <c r="Q83" s="680">
        <v>100</v>
      </c>
      <c r="R83" s="681">
        <v>33.442700903471234</v>
      </c>
      <c r="S83" s="681">
        <v>27.35140275796481</v>
      </c>
      <c r="T83" s="682">
        <v>12.458392772230148</v>
      </c>
      <c r="U83" s="682">
        <v>0.0475511174512601</v>
      </c>
      <c r="V83" s="682">
        <v>1.331431288635283</v>
      </c>
      <c r="W83" s="682">
        <v>0</v>
      </c>
      <c r="X83" s="682">
        <v>0.8939610080836901</v>
      </c>
      <c r="Y83" s="682">
        <v>6.343319067998097</v>
      </c>
      <c r="Z83" s="683">
        <f>Q83-R83-S83-T83-U83-V83-W83-X83-Y83</f>
        <v>18.13124108416548</v>
      </c>
      <c r="AA83" s="684">
        <v>100</v>
      </c>
      <c r="AB83" s="681">
        <v>34.21854969091774</v>
      </c>
      <c r="AC83" s="681">
        <v>28.973870660960532</v>
      </c>
      <c r="AD83" s="685">
        <v>11.779320019020446</v>
      </c>
      <c r="AE83" s="685">
        <v>0.05161198288159771</v>
      </c>
      <c r="AF83" s="685">
        <v>1.5591773656680932</v>
      </c>
      <c r="AG83" s="685">
        <v>0</v>
      </c>
      <c r="AH83" s="682">
        <v>1.0457061340941514</v>
      </c>
      <c r="AI83" s="685">
        <v>4.8019353304802666</v>
      </c>
      <c r="AJ83" s="687">
        <v>17.569828815977175</v>
      </c>
    </row>
    <row r="84" spans="1:36" ht="15" customHeight="1">
      <c r="A84" s="160" t="s">
        <v>172</v>
      </c>
      <c r="B84" s="161" t="s">
        <v>214</v>
      </c>
      <c r="C84" s="162" t="s">
        <v>217</v>
      </c>
      <c r="D84" s="217" t="b">
        <f t="shared" si="33"/>
        <v>1</v>
      </c>
      <c r="E84" s="716" t="s">
        <v>79</v>
      </c>
      <c r="F84" s="675"/>
      <c r="G84" s="676">
        <f t="shared" si="35"/>
        <v>0</v>
      </c>
      <c r="H84" s="677">
        <f t="shared" si="35"/>
        <v>-0.5488834538494274</v>
      </c>
      <c r="I84" s="677">
        <f t="shared" si="35"/>
        <v>-0.3134028073160344</v>
      </c>
      <c r="J84" s="677">
        <f t="shared" si="35"/>
        <v>0.5470799659719265</v>
      </c>
      <c r="K84" s="677">
        <f t="shared" si="35"/>
        <v>-0.00024670353041258974</v>
      </c>
      <c r="L84" s="677">
        <f t="shared" si="35"/>
        <v>-0.205782645682687</v>
      </c>
      <c r="M84" s="677">
        <f t="shared" si="35"/>
        <v>0</v>
      </c>
      <c r="N84" s="677">
        <f t="shared" si="35"/>
        <v>-0.002216078264568322</v>
      </c>
      <c r="O84" s="677">
        <f t="shared" si="35"/>
        <v>0.202737133134836</v>
      </c>
      <c r="P84" s="679">
        <f t="shared" si="35"/>
        <v>0.3207145895363581</v>
      </c>
      <c r="Q84" s="680">
        <v>100</v>
      </c>
      <c r="R84" s="681">
        <v>34.174819225861334</v>
      </c>
      <c r="S84" s="681">
        <v>18.800510421097407</v>
      </c>
      <c r="T84" s="682">
        <v>13.002977456401531</v>
      </c>
      <c r="U84" s="682">
        <v>0.15950659293917482</v>
      </c>
      <c r="V84" s="682">
        <v>11.739685240323267</v>
      </c>
      <c r="W84" s="682">
        <v>0</v>
      </c>
      <c r="X84" s="682">
        <v>0.47213951509995744</v>
      </c>
      <c r="Y84" s="682">
        <v>3.2177796682262865</v>
      </c>
      <c r="Z84" s="683">
        <f>Q84-R84-S84-T84-U84-V84-W84-X84-Y84</f>
        <v>18.432581880051035</v>
      </c>
      <c r="AA84" s="684">
        <v>100</v>
      </c>
      <c r="AB84" s="681">
        <v>34.72370267971076</v>
      </c>
      <c r="AC84" s="681">
        <v>19.11391322841344</v>
      </c>
      <c r="AD84" s="685">
        <v>12.455897490429605</v>
      </c>
      <c r="AE84" s="685">
        <v>0.1597532964695874</v>
      </c>
      <c r="AF84" s="685">
        <v>11.945467886005954</v>
      </c>
      <c r="AG84" s="685">
        <v>0</v>
      </c>
      <c r="AH84" s="682">
        <v>0.47435559336452576</v>
      </c>
      <c r="AI84" s="685">
        <v>3.0150425350914505</v>
      </c>
      <c r="AJ84" s="687">
        <v>18.111867290514677</v>
      </c>
    </row>
    <row r="85" spans="1:36" ht="15" customHeight="1">
      <c r="A85" s="160" t="s">
        <v>172</v>
      </c>
      <c r="B85" s="161" t="s">
        <v>214</v>
      </c>
      <c r="C85" s="162" t="s">
        <v>218</v>
      </c>
      <c r="D85" s="217" t="b">
        <f t="shared" si="33"/>
        <v>0</v>
      </c>
      <c r="E85" s="716" t="s">
        <v>80</v>
      </c>
      <c r="F85" s="675"/>
      <c r="G85" s="676">
        <f t="shared" si="35"/>
        <v>0</v>
      </c>
      <c r="H85" s="677">
        <f t="shared" si="35"/>
        <v>-0.2675514403292176</v>
      </c>
      <c r="I85" s="677">
        <f t="shared" si="35"/>
        <v>-0.48744855967078493</v>
      </c>
      <c r="J85" s="677">
        <f t="shared" si="35"/>
        <v>0.4104320987654315</v>
      </c>
      <c r="K85" s="677">
        <f t="shared" si="35"/>
        <v>0.0027263374485596674</v>
      </c>
      <c r="L85" s="677">
        <f t="shared" si="35"/>
        <v>-0.03851851851851906</v>
      </c>
      <c r="M85" s="677">
        <f t="shared" si="35"/>
        <v>0</v>
      </c>
      <c r="N85" s="677">
        <f t="shared" si="35"/>
        <v>-0.010010288065843642</v>
      </c>
      <c r="O85" s="677">
        <f t="shared" si="35"/>
        <v>0.4435699588477373</v>
      </c>
      <c r="P85" s="679">
        <f t="shared" si="35"/>
        <v>-0.05319958847737283</v>
      </c>
      <c r="Q85" s="680">
        <v>100</v>
      </c>
      <c r="R85" s="681">
        <v>28.868312757201647</v>
      </c>
      <c r="S85" s="681">
        <v>24.958847736625515</v>
      </c>
      <c r="T85" s="682">
        <v>12.849794238683126</v>
      </c>
      <c r="U85" s="682">
        <v>0.030864197530864196</v>
      </c>
      <c r="V85" s="682">
        <v>2.7160493827160495</v>
      </c>
      <c r="W85" s="682">
        <v>0</v>
      </c>
      <c r="X85" s="682">
        <v>0.39094650205761317</v>
      </c>
      <c r="Y85" s="682">
        <v>8.518518518518519</v>
      </c>
      <c r="Z85" s="683">
        <f>Q85-R85-S85-T85-U85-V85-W85-X85-Y85</f>
        <v>21.66666666666666</v>
      </c>
      <c r="AA85" s="684">
        <v>100</v>
      </c>
      <c r="AB85" s="681">
        <v>29.135864197530864</v>
      </c>
      <c r="AC85" s="681">
        <v>25.4462962962963</v>
      </c>
      <c r="AD85" s="685">
        <v>12.439362139917694</v>
      </c>
      <c r="AE85" s="685">
        <v>0.02813786008230453</v>
      </c>
      <c r="AF85" s="685">
        <v>2.7545679012345685</v>
      </c>
      <c r="AG85" s="685">
        <v>0</v>
      </c>
      <c r="AH85" s="682">
        <v>0.4009567901234568</v>
      </c>
      <c r="AI85" s="685">
        <v>8.074948559670782</v>
      </c>
      <c r="AJ85" s="687">
        <v>21.719866255144034</v>
      </c>
    </row>
    <row r="86" spans="1:36" ht="15" customHeight="1">
      <c r="A86" s="135" t="s">
        <v>198</v>
      </c>
      <c r="B86" s="163" t="s">
        <v>214</v>
      </c>
      <c r="C86" s="164" t="s">
        <v>219</v>
      </c>
      <c r="D86" s="217" t="b">
        <f t="shared" si="33"/>
        <v>1</v>
      </c>
      <c r="E86" s="716" t="s">
        <v>81</v>
      </c>
      <c r="F86" s="756"/>
      <c r="G86" s="757"/>
      <c r="H86" s="758"/>
      <c r="I86" s="758"/>
      <c r="J86" s="758"/>
      <c r="K86" s="758"/>
      <c r="L86" s="758"/>
      <c r="M86" s="758"/>
      <c r="N86" s="758"/>
      <c r="O86" s="758"/>
      <c r="P86" s="759"/>
      <c r="Q86" s="727"/>
      <c r="R86" s="728"/>
      <c r="S86" s="728"/>
      <c r="T86" s="728"/>
      <c r="U86" s="728"/>
      <c r="V86" s="728"/>
      <c r="W86" s="728"/>
      <c r="X86" s="728"/>
      <c r="Y86" s="728"/>
      <c r="Z86" s="779"/>
      <c r="AA86" s="684">
        <v>100</v>
      </c>
      <c r="AB86" s="681">
        <v>24.360773681954566</v>
      </c>
      <c r="AC86" s="685">
        <v>10.592638234033434</v>
      </c>
      <c r="AD86" s="685">
        <v>8.302093870552936</v>
      </c>
      <c r="AE86" s="685">
        <v>0.010460780111444492</v>
      </c>
      <c r="AF86" s="681">
        <v>24.641395199314186</v>
      </c>
      <c r="AG86" s="685">
        <v>0</v>
      </c>
      <c r="AH86" s="681">
        <v>5.572404629232747</v>
      </c>
      <c r="AI86" s="685">
        <v>1.4550600085726533</v>
      </c>
      <c r="AJ86" s="687">
        <v>25.06517359622803</v>
      </c>
    </row>
    <row r="87" spans="2:36" ht="15" customHeight="1">
      <c r="B87" s="179" t="s">
        <v>220</v>
      </c>
      <c r="C87" s="245" t="s">
        <v>82</v>
      </c>
      <c r="D87" s="304" t="b">
        <f t="shared" si="33"/>
        <v>1</v>
      </c>
      <c r="E87" s="772" t="s">
        <v>82</v>
      </c>
      <c r="F87" s="741">
        <v>1</v>
      </c>
      <c r="G87" s="742">
        <f aca="true" t="shared" si="36" ref="G87:P92">Q87-AA87</f>
        <v>0</v>
      </c>
      <c r="H87" s="743">
        <f t="shared" si="36"/>
        <v>-0.39217879259483013</v>
      </c>
      <c r="I87" s="743">
        <f t="shared" si="36"/>
        <v>0.2201136591831876</v>
      </c>
      <c r="J87" s="743">
        <f t="shared" si="36"/>
        <v>0.7472187630321034</v>
      </c>
      <c r="K87" s="743">
        <f t="shared" si="36"/>
        <v>-0.0009970075013563257</v>
      </c>
      <c r="L87" s="678">
        <f t="shared" si="36"/>
        <v>-0.7611958233949423</v>
      </c>
      <c r="M87" s="743">
        <f t="shared" si="36"/>
        <v>0</v>
      </c>
      <c r="N87" s="743">
        <f t="shared" si="36"/>
        <v>0.019283660546653758</v>
      </c>
      <c r="O87" s="743">
        <f t="shared" si="36"/>
        <v>0.12096696827455178</v>
      </c>
      <c r="P87" s="744">
        <f t="shared" si="36"/>
        <v>0.04678857245464485</v>
      </c>
      <c r="Q87" s="773">
        <v>100</v>
      </c>
      <c r="R87" s="697">
        <v>11.155359484917133</v>
      </c>
      <c r="S87" s="696">
        <v>22.474067008465482</v>
      </c>
      <c r="T87" s="696">
        <v>15.514486705615834</v>
      </c>
      <c r="U87" s="697">
        <v>0.06796232264218434</v>
      </c>
      <c r="V87" s="697">
        <v>15.947299391916061</v>
      </c>
      <c r="W87" s="697">
        <v>0</v>
      </c>
      <c r="X87" s="697">
        <v>0.6843925122212948</v>
      </c>
      <c r="Y87" s="697">
        <v>3.4291164898056516</v>
      </c>
      <c r="Z87" s="774">
        <f aca="true" t="shared" si="37" ref="Z87:Z92">Q87-R87-S87-T87-U87-V87-W87-X87-Y87</f>
        <v>30.727316084416366</v>
      </c>
      <c r="AA87" s="684">
        <v>100</v>
      </c>
      <c r="AB87" s="685">
        <v>11.547538277511963</v>
      </c>
      <c r="AC87" s="681">
        <v>22.253953349282295</v>
      </c>
      <c r="AD87" s="681">
        <v>14.76726794258373</v>
      </c>
      <c r="AE87" s="685">
        <v>0.06895933014354066</v>
      </c>
      <c r="AF87" s="685">
        <v>16.708495215311004</v>
      </c>
      <c r="AG87" s="685">
        <v>0</v>
      </c>
      <c r="AH87" s="685">
        <v>0.6651088516746411</v>
      </c>
      <c r="AI87" s="685">
        <v>3.3081495215311</v>
      </c>
      <c r="AJ87" s="687">
        <v>30.68052751196172</v>
      </c>
    </row>
    <row r="88" spans="2:36" ht="15" customHeight="1">
      <c r="B88" s="106" t="s">
        <v>220</v>
      </c>
      <c r="C88" s="201" t="s">
        <v>83</v>
      </c>
      <c r="D88" s="217" t="b">
        <f t="shared" si="33"/>
        <v>1</v>
      </c>
      <c r="E88" s="716" t="s">
        <v>83</v>
      </c>
      <c r="F88" s="675"/>
      <c r="G88" s="676">
        <f t="shared" si="36"/>
        <v>0</v>
      </c>
      <c r="H88" s="677">
        <f t="shared" si="36"/>
        <v>-0.2529821717990295</v>
      </c>
      <c r="I88" s="677">
        <f t="shared" si="36"/>
        <v>-0.7293933780967805</v>
      </c>
      <c r="J88" s="678">
        <f t="shared" si="36"/>
        <v>1.8753762445010445</v>
      </c>
      <c r="K88" s="677">
        <f t="shared" si="36"/>
        <v>0.00046538550590413674</v>
      </c>
      <c r="L88" s="678">
        <f t="shared" si="36"/>
        <v>-0.6636026858069002</v>
      </c>
      <c r="M88" s="677">
        <f t="shared" si="36"/>
        <v>0</v>
      </c>
      <c r="N88" s="677">
        <f t="shared" si="36"/>
        <v>-0.1368881685575365</v>
      </c>
      <c r="O88" s="677">
        <f t="shared" si="36"/>
        <v>1.9749432739059927</v>
      </c>
      <c r="P88" s="679">
        <f t="shared" si="36"/>
        <v>-2.067918499652709</v>
      </c>
      <c r="Q88" s="680">
        <v>100</v>
      </c>
      <c r="R88" s="681">
        <v>21.86385737439222</v>
      </c>
      <c r="S88" s="682">
        <v>9.2428802963649</v>
      </c>
      <c r="T88" s="681">
        <v>25.429497568881686</v>
      </c>
      <c r="U88" s="682">
        <v>0.4028710349617967</v>
      </c>
      <c r="V88" s="682">
        <v>4.079648066682102</v>
      </c>
      <c r="W88" s="682">
        <v>0</v>
      </c>
      <c r="X88" s="682">
        <v>0.12271359110905301</v>
      </c>
      <c r="Y88" s="682">
        <v>22.558462607084973</v>
      </c>
      <c r="Z88" s="683">
        <f t="shared" si="37"/>
        <v>16.300069460523257</v>
      </c>
      <c r="AA88" s="684">
        <v>100</v>
      </c>
      <c r="AB88" s="681">
        <v>22.11683954619125</v>
      </c>
      <c r="AC88" s="685">
        <v>9.97227367446168</v>
      </c>
      <c r="AD88" s="681">
        <v>23.55412132438064</v>
      </c>
      <c r="AE88" s="685">
        <v>0.4024056494558926</v>
      </c>
      <c r="AF88" s="685">
        <v>4.743250752489002</v>
      </c>
      <c r="AG88" s="685">
        <v>0</v>
      </c>
      <c r="AH88" s="682">
        <v>0.2596017596665895</v>
      </c>
      <c r="AI88" s="685">
        <v>20.58351933317898</v>
      </c>
      <c r="AJ88" s="687">
        <v>18.367987960175967</v>
      </c>
    </row>
    <row r="89" spans="2:36" ht="15" customHeight="1">
      <c r="B89" s="106" t="s">
        <v>220</v>
      </c>
      <c r="C89" s="201" t="s">
        <v>84</v>
      </c>
      <c r="D89" s="217" t="b">
        <f t="shared" si="33"/>
        <v>1</v>
      </c>
      <c r="E89" s="716" t="s">
        <v>84</v>
      </c>
      <c r="F89" s="675"/>
      <c r="G89" s="676">
        <f t="shared" si="36"/>
        <v>0</v>
      </c>
      <c r="H89" s="677">
        <f t="shared" si="36"/>
        <v>-0.13971349353050044</v>
      </c>
      <c r="I89" s="677">
        <f t="shared" si="36"/>
        <v>-0.08981515711645027</v>
      </c>
      <c r="J89" s="678">
        <f t="shared" si="36"/>
        <v>0.9639494762784953</v>
      </c>
      <c r="K89" s="677">
        <f t="shared" si="36"/>
        <v>0.0027418361059767804</v>
      </c>
      <c r="L89" s="677">
        <f t="shared" si="36"/>
        <v>-0.14371534195933577</v>
      </c>
      <c r="M89" s="677">
        <f t="shared" si="36"/>
        <v>0</v>
      </c>
      <c r="N89" s="677">
        <f t="shared" si="36"/>
        <v>-0.015828712261244493</v>
      </c>
      <c r="O89" s="677">
        <f t="shared" si="36"/>
        <v>0.6014417744916827</v>
      </c>
      <c r="P89" s="679">
        <f t="shared" si="36"/>
        <v>-1.1790603820086147</v>
      </c>
      <c r="Q89" s="680">
        <v>100</v>
      </c>
      <c r="R89" s="681">
        <v>38.647566235366604</v>
      </c>
      <c r="S89" s="682">
        <v>7.024029574861368</v>
      </c>
      <c r="T89" s="682">
        <v>12.492298213185459</v>
      </c>
      <c r="U89" s="682">
        <v>1.0998151571164512</v>
      </c>
      <c r="V89" s="682">
        <v>7.658656808379543</v>
      </c>
      <c r="W89" s="682">
        <v>0</v>
      </c>
      <c r="X89" s="682">
        <v>0.8595194085027726</v>
      </c>
      <c r="Y89" s="682">
        <v>13.222427603203943</v>
      </c>
      <c r="Z89" s="683">
        <f t="shared" si="37"/>
        <v>18.995686999383867</v>
      </c>
      <c r="AA89" s="684">
        <v>100</v>
      </c>
      <c r="AB89" s="681">
        <v>38.787279728897104</v>
      </c>
      <c r="AC89" s="685">
        <v>7.113844731977818</v>
      </c>
      <c r="AD89" s="685">
        <v>11.528348736906963</v>
      </c>
      <c r="AE89" s="685">
        <v>1.0970733210104744</v>
      </c>
      <c r="AF89" s="685">
        <v>7.802372150338879</v>
      </c>
      <c r="AG89" s="685">
        <v>0</v>
      </c>
      <c r="AH89" s="682">
        <v>0.8753481207640171</v>
      </c>
      <c r="AI89" s="685">
        <v>12.62098582871226</v>
      </c>
      <c r="AJ89" s="687">
        <v>20.174747381392482</v>
      </c>
    </row>
    <row r="90" spans="2:36" ht="15" customHeight="1">
      <c r="B90" s="106" t="s">
        <v>220</v>
      </c>
      <c r="C90" s="107" t="s">
        <v>85</v>
      </c>
      <c r="D90" s="217" t="b">
        <f t="shared" si="33"/>
        <v>1</v>
      </c>
      <c r="E90" s="716" t="s">
        <v>85</v>
      </c>
      <c r="F90" s="675"/>
      <c r="G90" s="676">
        <f t="shared" si="36"/>
        <v>0</v>
      </c>
      <c r="H90" s="677">
        <f t="shared" si="36"/>
        <v>-0.19086146095717993</v>
      </c>
      <c r="I90" s="677">
        <f t="shared" si="36"/>
        <v>0.24888664987405562</v>
      </c>
      <c r="J90" s="677">
        <f t="shared" si="36"/>
        <v>0.1059596977329953</v>
      </c>
      <c r="K90" s="677">
        <f t="shared" si="36"/>
        <v>0.4323425692695215</v>
      </c>
      <c r="L90" s="677">
        <f t="shared" si="36"/>
        <v>0.04346095717884424</v>
      </c>
      <c r="M90" s="677">
        <f t="shared" si="36"/>
        <v>0</v>
      </c>
      <c r="N90" s="677">
        <f t="shared" si="36"/>
        <v>-0.07309319899244326</v>
      </c>
      <c r="O90" s="677">
        <f t="shared" si="36"/>
        <v>0.7850881612090692</v>
      </c>
      <c r="P90" s="679">
        <f t="shared" si="36"/>
        <v>-1.3517833753148611</v>
      </c>
      <c r="Q90" s="727">
        <v>100</v>
      </c>
      <c r="R90" s="681">
        <v>35.52141057934509</v>
      </c>
      <c r="S90" s="728">
        <v>9.556675062972293</v>
      </c>
      <c r="T90" s="728">
        <v>9.415617128463476</v>
      </c>
      <c r="U90" s="728">
        <v>1.2241813602015115</v>
      </c>
      <c r="V90" s="728">
        <v>19.848866498740556</v>
      </c>
      <c r="W90" s="728">
        <v>0</v>
      </c>
      <c r="X90" s="682">
        <v>1.163727959697733</v>
      </c>
      <c r="Y90" s="728">
        <v>13.435768261964737</v>
      </c>
      <c r="Z90" s="683">
        <f t="shared" si="37"/>
        <v>9.83375314861461</v>
      </c>
      <c r="AA90" s="688">
        <v>100</v>
      </c>
      <c r="AB90" s="681">
        <v>35.71227204030227</v>
      </c>
      <c r="AC90" s="689">
        <v>9.307788413098237</v>
      </c>
      <c r="AD90" s="689">
        <v>9.30965743073048</v>
      </c>
      <c r="AE90" s="689">
        <v>0.7918387909319899</v>
      </c>
      <c r="AF90" s="689">
        <v>19.80540554156171</v>
      </c>
      <c r="AG90" s="689">
        <v>0</v>
      </c>
      <c r="AH90" s="682">
        <v>1.2368211586901763</v>
      </c>
      <c r="AI90" s="689">
        <v>12.650680100755668</v>
      </c>
      <c r="AJ90" s="692">
        <v>11.185536523929471</v>
      </c>
    </row>
    <row r="91" spans="2:36" ht="15" customHeight="1">
      <c r="B91" s="106" t="s">
        <v>220</v>
      </c>
      <c r="C91" s="201" t="s">
        <v>86</v>
      </c>
      <c r="D91" s="217" t="b">
        <f t="shared" si="33"/>
        <v>1</v>
      </c>
      <c r="E91" s="716" t="s">
        <v>86</v>
      </c>
      <c r="F91" s="675"/>
      <c r="G91" s="676">
        <f t="shared" si="36"/>
        <v>0</v>
      </c>
      <c r="H91" s="677">
        <f t="shared" si="36"/>
        <v>0.02141464471403509</v>
      </c>
      <c r="I91" s="677">
        <f t="shared" si="36"/>
        <v>-0.25774046793760874</v>
      </c>
      <c r="J91" s="677">
        <f t="shared" si="36"/>
        <v>0.6146057192374368</v>
      </c>
      <c r="K91" s="677">
        <f t="shared" si="36"/>
        <v>0.0009662045060658264</v>
      </c>
      <c r="L91" s="677">
        <f t="shared" si="36"/>
        <v>-0.37566291161178533</v>
      </c>
      <c r="M91" s="677">
        <f t="shared" si="36"/>
        <v>0</v>
      </c>
      <c r="N91" s="677">
        <f t="shared" si="36"/>
        <v>-0.021479636048526873</v>
      </c>
      <c r="O91" s="677">
        <f t="shared" si="36"/>
        <v>0.50528596187175</v>
      </c>
      <c r="P91" s="679">
        <f t="shared" si="36"/>
        <v>-0.4873895147313583</v>
      </c>
      <c r="Q91" s="680">
        <v>100</v>
      </c>
      <c r="R91" s="681">
        <v>30.465771230502597</v>
      </c>
      <c r="S91" s="681">
        <v>17.272530329289427</v>
      </c>
      <c r="T91" s="682">
        <v>7.900779896013866</v>
      </c>
      <c r="U91" s="682">
        <v>0.4744367417677643</v>
      </c>
      <c r="V91" s="682">
        <v>9.716204506065857</v>
      </c>
      <c r="W91" s="682">
        <v>0</v>
      </c>
      <c r="X91" s="682">
        <v>0.2751299826689775</v>
      </c>
      <c r="Y91" s="682">
        <v>7.5714904679376085</v>
      </c>
      <c r="Z91" s="683">
        <f t="shared" si="37"/>
        <v>26.32365684575391</v>
      </c>
      <c r="AA91" s="684">
        <v>100</v>
      </c>
      <c r="AB91" s="681">
        <v>30.44435658578856</v>
      </c>
      <c r="AC91" s="681">
        <v>17.530270797227036</v>
      </c>
      <c r="AD91" s="685">
        <v>7.286174176776429</v>
      </c>
      <c r="AE91" s="685">
        <v>0.47347053726169847</v>
      </c>
      <c r="AF91" s="685">
        <v>10.091867417677642</v>
      </c>
      <c r="AG91" s="685">
        <v>0</v>
      </c>
      <c r="AH91" s="682">
        <v>0.29660961871750435</v>
      </c>
      <c r="AI91" s="685">
        <v>7.0662045060658585</v>
      </c>
      <c r="AJ91" s="687">
        <v>26.811046360485268</v>
      </c>
    </row>
    <row r="92" spans="1:36" ht="13.5" customHeight="1">
      <c r="A92" s="160" t="s">
        <v>182</v>
      </c>
      <c r="B92" s="163" t="s">
        <v>220</v>
      </c>
      <c r="C92" s="164" t="s">
        <v>221</v>
      </c>
      <c r="D92" s="312" t="b">
        <f t="shared" si="33"/>
        <v>1</v>
      </c>
      <c r="E92" s="775" t="s">
        <v>87</v>
      </c>
      <c r="F92" s="709"/>
      <c r="G92" s="710">
        <f t="shared" si="36"/>
        <v>0</v>
      </c>
      <c r="H92" s="711">
        <f t="shared" si="36"/>
        <v>-0.29214100905563356</v>
      </c>
      <c r="I92" s="711">
        <f t="shared" si="36"/>
        <v>-0.252367399741269</v>
      </c>
      <c r="J92" s="711">
        <f t="shared" si="36"/>
        <v>0.3422946313065971</v>
      </c>
      <c r="K92" s="711">
        <f t="shared" si="36"/>
        <v>-0.019652328589909444</v>
      </c>
      <c r="L92" s="711">
        <f t="shared" si="36"/>
        <v>0.19951487710219773</v>
      </c>
      <c r="M92" s="711">
        <f t="shared" si="36"/>
        <v>0</v>
      </c>
      <c r="N92" s="711">
        <f t="shared" si="36"/>
        <v>-0.02268434670116437</v>
      </c>
      <c r="O92" s="711">
        <f t="shared" si="36"/>
        <v>-0.13764068564036291</v>
      </c>
      <c r="P92" s="712">
        <f t="shared" si="36"/>
        <v>0.18267626131952852</v>
      </c>
      <c r="Q92" s="713">
        <v>100</v>
      </c>
      <c r="R92" s="714">
        <v>35.873221216041394</v>
      </c>
      <c r="S92" s="701">
        <v>9.663648124191463</v>
      </c>
      <c r="T92" s="701">
        <v>9.207632600258732</v>
      </c>
      <c r="U92" s="701">
        <v>0.03719275549805951</v>
      </c>
      <c r="V92" s="701">
        <v>14.03137128072445</v>
      </c>
      <c r="W92" s="701">
        <v>0</v>
      </c>
      <c r="X92" s="701">
        <v>1.2354463130659767</v>
      </c>
      <c r="Y92" s="701">
        <v>3.8664294954721865</v>
      </c>
      <c r="Z92" s="715">
        <f t="shared" si="37"/>
        <v>26.08505821474773</v>
      </c>
      <c r="AA92" s="688">
        <v>100</v>
      </c>
      <c r="AB92" s="690">
        <v>36.16536222509703</v>
      </c>
      <c r="AC92" s="689">
        <v>9.916015523932732</v>
      </c>
      <c r="AD92" s="689">
        <v>8.865337968952135</v>
      </c>
      <c r="AE92" s="689">
        <v>0.056845084087968956</v>
      </c>
      <c r="AF92" s="689">
        <v>13.831856403622252</v>
      </c>
      <c r="AG92" s="689">
        <v>0</v>
      </c>
      <c r="AH92" s="728">
        <v>1.2581306597671411</v>
      </c>
      <c r="AI92" s="689">
        <v>4.004070181112549</v>
      </c>
      <c r="AJ92" s="692">
        <v>25.9023819534282</v>
      </c>
    </row>
    <row r="93" ht="24.75" customHeight="1">
      <c r="B93" s="559" t="s">
        <v>222</v>
      </c>
    </row>
  </sheetData>
  <mergeCells count="8">
    <mergeCell ref="G6:P6"/>
    <mergeCell ref="Q6:Z6"/>
    <mergeCell ref="AA6:AJ6"/>
    <mergeCell ref="AH1:AI1"/>
    <mergeCell ref="F4:F5"/>
    <mergeCell ref="G4:P4"/>
    <mergeCell ref="Q4:Z4"/>
    <mergeCell ref="AA4:AJ4"/>
  </mergeCells>
  <printOptions horizontalCentered="1"/>
  <pageMargins left="0" right="0" top="0.7874015748031497" bottom="0" header="0.5118110236220472" footer="0.5118110236220472"/>
  <pageSetup orientation="portrait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3"/>
  <sheetViews>
    <sheetView workbookViewId="0" topLeftCell="B1">
      <selection activeCell="B1" sqref="B1"/>
    </sheetView>
  </sheetViews>
  <sheetFormatPr defaultColWidth="9.00390625" defaultRowHeight="13.5"/>
  <cols>
    <col min="1" max="1" width="30.50390625" style="1" hidden="1" customWidth="1"/>
    <col min="2" max="2" width="7.125" style="2" bestFit="1" customWidth="1"/>
    <col min="3" max="3" width="15.00390625" style="1" customWidth="1"/>
    <col min="4" max="4" width="13.50390625" style="1" hidden="1" customWidth="1"/>
    <col min="5" max="5" width="13.50390625" style="4" hidden="1" customWidth="1"/>
    <col min="6" max="6" width="17.25390625" style="4" bestFit="1" customWidth="1"/>
    <col min="7" max="9" width="9.75390625" style="782" customWidth="1"/>
    <col min="10" max="10" width="11.875" style="782" bestFit="1" customWidth="1"/>
    <col min="11" max="13" width="9.00390625" style="4" customWidth="1"/>
    <col min="14" max="14" width="11.875" style="4" customWidth="1"/>
    <col min="15" max="15" width="11.25390625" style="4" customWidth="1"/>
    <col min="16" max="17" width="6.875" style="4" customWidth="1"/>
    <col min="18" max="18" width="8.875" style="4" customWidth="1"/>
    <col min="27" max="16384" width="9.00390625" style="1" customWidth="1"/>
  </cols>
  <sheetData>
    <row r="1" spans="3:18" ht="19.5" customHeight="1">
      <c r="C1" s="3" t="s">
        <v>116</v>
      </c>
      <c r="D1" s="3"/>
      <c r="F1" s="5" t="s">
        <v>306</v>
      </c>
      <c r="G1" s="4" t="s">
        <v>307</v>
      </c>
      <c r="H1" s="780"/>
      <c r="I1" s="1417" t="s">
        <v>434</v>
      </c>
      <c r="J1" s="1390"/>
      <c r="K1" s="1390"/>
      <c r="L1" s="1390"/>
      <c r="M1" s="1390"/>
      <c r="N1" s="1390"/>
      <c r="O1" s="1390"/>
      <c r="P1" s="1390"/>
      <c r="Q1" s="1390"/>
      <c r="R1" s="1390"/>
    </row>
    <row r="2" spans="3:18" ht="12.75" customHeight="1">
      <c r="C2" s="12"/>
      <c r="D2" s="3"/>
      <c r="H2" s="780"/>
      <c r="I2" s="1390"/>
      <c r="J2" s="1390"/>
      <c r="K2" s="1390"/>
      <c r="L2" s="1390"/>
      <c r="M2" s="1390"/>
      <c r="N2" s="1390"/>
      <c r="O2" s="1390"/>
      <c r="P2" s="1390"/>
      <c r="Q2" s="1390"/>
      <c r="R2" s="1390"/>
    </row>
    <row r="3" spans="3:16" ht="13.5" customHeight="1">
      <c r="C3" s="3"/>
      <c r="D3" s="3"/>
      <c r="G3" s="781" t="s">
        <v>309</v>
      </c>
      <c r="I3" s="781" t="s">
        <v>308</v>
      </c>
      <c r="J3" s="781"/>
      <c r="P3" s="4" t="s">
        <v>310</v>
      </c>
    </row>
    <row r="4" spans="2:18" ht="33" customHeight="1">
      <c r="B4" s="16"/>
      <c r="C4" s="17"/>
      <c r="D4" s="18"/>
      <c r="E4" s="18"/>
      <c r="F4" s="23" t="s">
        <v>311</v>
      </c>
      <c r="G4" s="1379" t="s">
        <v>312</v>
      </c>
      <c r="H4" s="1383"/>
      <c r="I4" s="1383"/>
      <c r="J4" s="1380"/>
      <c r="K4" s="1371" t="s">
        <v>313</v>
      </c>
      <c r="L4" s="806"/>
      <c r="M4" s="806"/>
      <c r="N4" s="806"/>
      <c r="O4" s="1372"/>
      <c r="P4" s="1371" t="s">
        <v>314</v>
      </c>
      <c r="Q4" s="806"/>
      <c r="R4" s="1372"/>
    </row>
    <row r="5" spans="2:18" s="25" customFormat="1" ht="40.5">
      <c r="B5" s="26"/>
      <c r="C5" s="27"/>
      <c r="D5" s="28"/>
      <c r="E5" s="29"/>
      <c r="F5" s="38" t="s">
        <v>315</v>
      </c>
      <c r="G5" s="783" t="s">
        <v>316</v>
      </c>
      <c r="H5" s="784" t="s">
        <v>317</v>
      </c>
      <c r="I5" s="785" t="s">
        <v>318</v>
      </c>
      <c r="J5" s="786" t="s">
        <v>319</v>
      </c>
      <c r="K5" s="787" t="s">
        <v>320</v>
      </c>
      <c r="L5" s="784" t="s">
        <v>321</v>
      </c>
      <c r="M5" s="784" t="s">
        <v>322</v>
      </c>
      <c r="N5" s="784" t="s">
        <v>323</v>
      </c>
      <c r="O5" s="788" t="s">
        <v>324</v>
      </c>
      <c r="P5" s="789" t="s">
        <v>303</v>
      </c>
      <c r="Q5" s="790" t="s">
        <v>325</v>
      </c>
      <c r="R5" s="791" t="s">
        <v>326</v>
      </c>
    </row>
    <row r="6" spans="2:18" s="39" customFormat="1" ht="18.75" customHeight="1">
      <c r="B6" s="40"/>
      <c r="C6" s="41"/>
      <c r="D6" s="42"/>
      <c r="E6" s="43"/>
      <c r="F6" s="44" t="s">
        <v>327</v>
      </c>
      <c r="G6" s="1379" t="s">
        <v>328</v>
      </c>
      <c r="H6" s="1383"/>
      <c r="I6" s="1383"/>
      <c r="J6" s="1380"/>
      <c r="K6" s="50" t="s">
        <v>138</v>
      </c>
      <c r="L6" s="51"/>
      <c r="M6" s="51"/>
      <c r="N6" s="51"/>
      <c r="O6" s="1392"/>
      <c r="P6" s="1379" t="s">
        <v>138</v>
      </c>
      <c r="Q6" s="1383"/>
      <c r="R6" s="1380"/>
    </row>
    <row r="7" spans="2:18" s="48" customFormat="1" ht="15.75" customHeight="1" thickBot="1">
      <c r="B7" s="49"/>
      <c r="C7" s="52"/>
      <c r="F7" s="52" t="s">
        <v>142</v>
      </c>
      <c r="G7" s="792" t="s">
        <v>142</v>
      </c>
      <c r="H7" s="53" t="s">
        <v>142</v>
      </c>
      <c r="I7" s="53" t="s">
        <v>142</v>
      </c>
      <c r="J7" s="56" t="s">
        <v>142</v>
      </c>
      <c r="K7" s="54" t="s">
        <v>142</v>
      </c>
      <c r="L7" s="61" t="s">
        <v>142</v>
      </c>
      <c r="M7" s="61" t="s">
        <v>142</v>
      </c>
      <c r="N7" s="61" t="s">
        <v>142</v>
      </c>
      <c r="O7" s="793" t="s">
        <v>142</v>
      </c>
      <c r="P7" s="794" t="s">
        <v>142</v>
      </c>
      <c r="Q7" s="795" t="s">
        <v>142</v>
      </c>
      <c r="R7" s="796" t="s">
        <v>142</v>
      </c>
    </row>
    <row r="8" spans="2:18" ht="17.25" customHeight="1" thickBot="1" thickTop="1">
      <c r="B8" s="63"/>
      <c r="C8" s="64" t="s">
        <v>116</v>
      </c>
      <c r="D8" s="797"/>
      <c r="E8" s="798"/>
      <c r="F8" s="799">
        <v>100</v>
      </c>
      <c r="G8" s="800">
        <v>0.6</v>
      </c>
      <c r="H8" s="801">
        <v>21.1</v>
      </c>
      <c r="I8" s="801">
        <v>11.6</v>
      </c>
      <c r="J8" s="802">
        <v>30.9</v>
      </c>
      <c r="K8" s="803">
        <v>3.4</v>
      </c>
      <c r="L8" s="804">
        <v>8.5</v>
      </c>
      <c r="M8" s="804">
        <v>13.2</v>
      </c>
      <c r="N8" s="804">
        <v>18.2</v>
      </c>
      <c r="O8" s="807">
        <v>33.7</v>
      </c>
      <c r="P8" s="808">
        <v>5.608043888092663</v>
      </c>
      <c r="Q8" s="809">
        <v>6.210410668483467</v>
      </c>
      <c r="R8" s="810">
        <v>4.684656925546925</v>
      </c>
    </row>
    <row r="9" spans="2:18" ht="13.5" customHeight="1" thickTop="1">
      <c r="B9" s="85" t="s">
        <v>144</v>
      </c>
      <c r="C9" s="86" t="s">
        <v>10</v>
      </c>
      <c r="D9" s="108" t="b">
        <f aca="true" t="shared" si="0" ref="D9:D40">EXACT(C9,E9)</f>
        <v>0</v>
      </c>
      <c r="E9" s="109"/>
      <c r="F9" s="811">
        <v>3.791723043864141</v>
      </c>
      <c r="G9" s="343">
        <v>0.3439153439153439</v>
      </c>
      <c r="H9" s="254">
        <v>18.86243386243386</v>
      </c>
      <c r="I9" s="812">
        <v>13.306878306878305</v>
      </c>
      <c r="J9" s="257">
        <v>30.714285714285715</v>
      </c>
      <c r="K9" s="813">
        <v>0.9023585250719692</v>
      </c>
      <c r="L9" s="814">
        <v>7.912957042226249</v>
      </c>
      <c r="M9" s="814">
        <v>12.703159760920174</v>
      </c>
      <c r="N9" s="815">
        <v>19.4826822036998</v>
      </c>
      <c r="O9" s="816">
        <v>34.40408621676399</v>
      </c>
      <c r="P9" s="817">
        <v>5.321589061857057</v>
      </c>
      <c r="Q9" s="818">
        <v>5.715335292546086</v>
      </c>
      <c r="R9" s="819">
        <v>4.705796329374405</v>
      </c>
    </row>
    <row r="10" spans="2:18" ht="13.5" customHeight="1">
      <c r="B10" s="106" t="s">
        <v>144</v>
      </c>
      <c r="C10" s="107" t="s">
        <v>11</v>
      </c>
      <c r="D10" s="108" t="b">
        <f t="shared" si="0"/>
        <v>0</v>
      </c>
      <c r="E10" s="109"/>
      <c r="F10" s="820">
        <v>2.940298319237816</v>
      </c>
      <c r="G10" s="118">
        <v>0.684931506849315</v>
      </c>
      <c r="H10" s="133">
        <v>21.91780821917808</v>
      </c>
      <c r="I10" s="119">
        <v>9.197651663405088</v>
      </c>
      <c r="J10" s="122">
        <v>30.919765166340508</v>
      </c>
      <c r="K10" s="821">
        <v>2.066624794666151</v>
      </c>
      <c r="L10" s="822">
        <v>7.319547782394434</v>
      </c>
      <c r="M10" s="822">
        <v>13.054401391438786</v>
      </c>
      <c r="N10" s="823">
        <v>18.819451154700936</v>
      </c>
      <c r="O10" s="824">
        <v>34.162721035848875</v>
      </c>
      <c r="P10" s="825">
        <v>5.704946412911014</v>
      </c>
      <c r="Q10" s="826">
        <v>6.487933620673286</v>
      </c>
      <c r="R10" s="827">
        <v>4.531223316445608</v>
      </c>
    </row>
    <row r="11" spans="2:18" ht="13.5" customHeight="1">
      <c r="B11" s="106" t="s">
        <v>144</v>
      </c>
      <c r="C11" s="107" t="s">
        <v>12</v>
      </c>
      <c r="D11" s="108" t="b">
        <f t="shared" si="0"/>
        <v>0</v>
      </c>
      <c r="E11" s="109"/>
      <c r="F11" s="820">
        <v>0.45042328355283745</v>
      </c>
      <c r="G11" s="118">
        <v>0.27272727272727276</v>
      </c>
      <c r="H11" s="119">
        <v>21</v>
      </c>
      <c r="I11" s="133">
        <v>16</v>
      </c>
      <c r="J11" s="120">
        <v>28.81818181818182</v>
      </c>
      <c r="K11" s="821">
        <v>1.2419396616361977</v>
      </c>
      <c r="L11" s="822">
        <v>7.795182201136967</v>
      </c>
      <c r="M11" s="822">
        <v>12.435755865472442</v>
      </c>
      <c r="N11" s="823">
        <v>20.438155222008643</v>
      </c>
      <c r="O11" s="828">
        <v>34.97471132741674</v>
      </c>
      <c r="P11" s="825">
        <v>5.658945635538179</v>
      </c>
      <c r="Q11" s="826">
        <v>6.161667299497954</v>
      </c>
      <c r="R11" s="829">
        <v>4.873628365242034</v>
      </c>
    </row>
    <row r="12" spans="2:18" ht="13.5" customHeight="1">
      <c r="B12" s="106" t="s">
        <v>144</v>
      </c>
      <c r="C12" s="107" t="s">
        <v>13</v>
      </c>
      <c r="D12" s="108" t="b">
        <f t="shared" si="0"/>
        <v>0</v>
      </c>
      <c r="E12" s="109"/>
      <c r="F12" s="820">
        <v>1.7842137894338206</v>
      </c>
      <c r="G12" s="118">
        <v>0.36710719530102787</v>
      </c>
      <c r="H12" s="133">
        <v>21.145374449339208</v>
      </c>
      <c r="I12" s="133">
        <v>12.995594713656388</v>
      </c>
      <c r="J12" s="120">
        <v>27.6798825256975</v>
      </c>
      <c r="K12" s="821">
        <v>1.6841491841491842</v>
      </c>
      <c r="L12" s="822">
        <v>7.662004662004662</v>
      </c>
      <c r="M12" s="823">
        <v>14.466200466200466</v>
      </c>
      <c r="N12" s="823">
        <v>19.184149184149184</v>
      </c>
      <c r="O12" s="830">
        <v>32.32983682983683</v>
      </c>
      <c r="P12" s="825">
        <v>5.58771099716103</v>
      </c>
      <c r="Q12" s="831">
        <v>6.032014692907431</v>
      </c>
      <c r="R12" s="829">
        <v>4.8895051073823605</v>
      </c>
    </row>
    <row r="13" spans="2:18" ht="13.5" customHeight="1">
      <c r="B13" s="106" t="s">
        <v>144</v>
      </c>
      <c r="C13" s="107" t="s">
        <v>14</v>
      </c>
      <c r="D13" s="108" t="b">
        <f t="shared" si="0"/>
        <v>0</v>
      </c>
      <c r="E13" s="109"/>
      <c r="F13" s="820">
        <v>0.2710543380255635</v>
      </c>
      <c r="G13" s="118">
        <v>0.12376237623762376</v>
      </c>
      <c r="H13" s="133">
        <v>25.99009900990099</v>
      </c>
      <c r="I13" s="133">
        <v>21.782178217821784</v>
      </c>
      <c r="J13" s="120">
        <v>20.42079207920792</v>
      </c>
      <c r="K13" s="821">
        <v>2.0684264325656905</v>
      </c>
      <c r="L13" s="823">
        <v>9.341991862585934</v>
      </c>
      <c r="M13" s="823">
        <v>14.978053033491673</v>
      </c>
      <c r="N13" s="822">
        <v>18.998657126250176</v>
      </c>
      <c r="O13" s="830">
        <v>32.55166055358467</v>
      </c>
      <c r="P13" s="825">
        <v>5.762692656391659</v>
      </c>
      <c r="Q13" s="826">
        <v>6.3839716267927695</v>
      </c>
      <c r="R13" s="829">
        <v>4.802653718571222</v>
      </c>
    </row>
    <row r="14" spans="2:18" ht="13.5" customHeight="1">
      <c r="B14" s="106" t="s">
        <v>144</v>
      </c>
      <c r="C14" s="107" t="s">
        <v>15</v>
      </c>
      <c r="D14" s="108" t="b">
        <f t="shared" si="0"/>
        <v>0</v>
      </c>
      <c r="E14" s="109"/>
      <c r="F14" s="820">
        <v>0.36692571270297275</v>
      </c>
      <c r="G14" s="118">
        <v>0.49916805324459235</v>
      </c>
      <c r="H14" s="133">
        <v>25.291181364392678</v>
      </c>
      <c r="I14" s="119">
        <v>9.650582362728786</v>
      </c>
      <c r="J14" s="122">
        <v>31.61397670549085</v>
      </c>
      <c r="K14" s="821">
        <v>1.5376959442647424</v>
      </c>
      <c r="L14" s="823">
        <v>10.131873600398109</v>
      </c>
      <c r="M14" s="822">
        <v>11.062453346603633</v>
      </c>
      <c r="N14" s="823">
        <v>20.378203533217217</v>
      </c>
      <c r="O14" s="828">
        <v>34.466285145558594</v>
      </c>
      <c r="P14" s="825">
        <v>5.977307287402035</v>
      </c>
      <c r="Q14" s="826">
        <v>6.684297267256908</v>
      </c>
      <c r="R14" s="829">
        <v>4.869700972739282</v>
      </c>
    </row>
    <row r="15" spans="2:18" ht="13.5" customHeight="1">
      <c r="B15" s="106" t="s">
        <v>144</v>
      </c>
      <c r="C15" s="107" t="s">
        <v>16</v>
      </c>
      <c r="D15" s="108" t="b">
        <f t="shared" si="0"/>
        <v>0</v>
      </c>
      <c r="E15" s="109"/>
      <c r="F15" s="820">
        <v>0.3838313991978276</v>
      </c>
      <c r="G15" s="118">
        <v>1.0652463382157125</v>
      </c>
      <c r="H15" s="133">
        <v>27.563249001331556</v>
      </c>
      <c r="I15" s="133">
        <v>15.179760319573901</v>
      </c>
      <c r="J15" s="120">
        <v>26.63115845539281</v>
      </c>
      <c r="K15" s="832">
        <v>9.323905157457547</v>
      </c>
      <c r="L15" s="823">
        <v>11.673939330213974</v>
      </c>
      <c r="M15" s="823">
        <v>14.505020766521213</v>
      </c>
      <c r="N15" s="823">
        <v>18.287682035644814</v>
      </c>
      <c r="O15" s="830">
        <v>27.724620156668944</v>
      </c>
      <c r="P15" s="825">
        <v>6.684328010400568</v>
      </c>
      <c r="Q15" s="826">
        <v>7.59906950169367</v>
      </c>
      <c r="R15" s="829">
        <v>5.306197737333989</v>
      </c>
    </row>
    <row r="16" spans="1:18" ht="13.5" customHeight="1">
      <c r="A16" s="135" t="s">
        <v>247</v>
      </c>
      <c r="B16" s="106" t="s">
        <v>144</v>
      </c>
      <c r="C16" s="107" t="s">
        <v>17</v>
      </c>
      <c r="D16" s="108" t="b">
        <f t="shared" si="0"/>
        <v>0</v>
      </c>
      <c r="E16" s="109"/>
      <c r="F16" s="820">
        <v>0.8567485186578417</v>
      </c>
      <c r="G16" s="118">
        <v>1.1737089201877933</v>
      </c>
      <c r="H16" s="119">
        <v>20.187793427230048</v>
      </c>
      <c r="I16" s="133">
        <v>24.413145539906104</v>
      </c>
      <c r="J16" s="120">
        <v>21.5962441314554</v>
      </c>
      <c r="K16" s="832">
        <v>5.0824383603085765</v>
      </c>
      <c r="L16" s="823">
        <v>8.572833156859778</v>
      </c>
      <c r="M16" s="822">
        <v>12.418696112539706</v>
      </c>
      <c r="N16" s="823">
        <v>18.87384661927091</v>
      </c>
      <c r="O16" s="833">
        <v>32.351384056874906</v>
      </c>
      <c r="P16" s="825">
        <v>5.63465724583378</v>
      </c>
      <c r="Q16" s="826">
        <v>6.413768461171987</v>
      </c>
      <c r="R16" s="827">
        <v>4.469771169085567</v>
      </c>
    </row>
    <row r="17" spans="1:18" ht="13.5" customHeight="1">
      <c r="A17" s="135" t="s">
        <v>249</v>
      </c>
      <c r="B17" s="106" t="s">
        <v>144</v>
      </c>
      <c r="C17" s="107" t="s">
        <v>18</v>
      </c>
      <c r="D17" s="108" t="b">
        <f t="shared" si="0"/>
        <v>0</v>
      </c>
      <c r="E17" s="109"/>
      <c r="F17" s="820">
        <v>0.4078486540501682</v>
      </c>
      <c r="G17" s="118">
        <v>2.044989775051125</v>
      </c>
      <c r="H17" s="133">
        <v>24.948875255623722</v>
      </c>
      <c r="I17" s="119">
        <v>8.1799591002045</v>
      </c>
      <c r="J17" s="120">
        <v>23.517382413087933</v>
      </c>
      <c r="K17" s="832">
        <v>10.278916252584237</v>
      </c>
      <c r="L17" s="823">
        <v>8.588734539915128</v>
      </c>
      <c r="M17" s="822">
        <v>12.168582931340902</v>
      </c>
      <c r="N17" s="822">
        <v>16.702332160603532</v>
      </c>
      <c r="O17" s="830">
        <v>30.571977802763772</v>
      </c>
      <c r="P17" s="825">
        <v>5.698259055306632</v>
      </c>
      <c r="Q17" s="826">
        <v>6.1653964281651685</v>
      </c>
      <c r="R17" s="829">
        <v>4.993564993564994</v>
      </c>
    </row>
    <row r="18" spans="2:18" ht="13.5" customHeight="1">
      <c r="B18" s="106" t="s">
        <v>144</v>
      </c>
      <c r="C18" s="107" t="s">
        <v>19</v>
      </c>
      <c r="D18" s="108" t="b">
        <f t="shared" si="0"/>
        <v>0</v>
      </c>
      <c r="E18" s="109"/>
      <c r="F18" s="820">
        <v>0.1014185738778522</v>
      </c>
      <c r="G18" s="118">
        <v>0.7575757575757576</v>
      </c>
      <c r="H18" s="133">
        <v>21.21212121212121</v>
      </c>
      <c r="I18" s="133">
        <v>12.121212121212121</v>
      </c>
      <c r="J18" s="122">
        <v>34.090909090909086</v>
      </c>
      <c r="K18" s="821">
        <v>3.171797972281648</v>
      </c>
      <c r="L18" s="822">
        <v>6.213375499953493</v>
      </c>
      <c r="M18" s="822">
        <v>11.673332713235977</v>
      </c>
      <c r="N18" s="823">
        <v>18.407589991628686</v>
      </c>
      <c r="O18" s="828">
        <v>35.55948283880569</v>
      </c>
      <c r="P18" s="825">
        <v>6.772459243843219</v>
      </c>
      <c r="Q18" s="826">
        <v>8.082432037415959</v>
      </c>
      <c r="R18" s="829">
        <v>4.861407249466951</v>
      </c>
    </row>
    <row r="19" spans="2:18" ht="13.5" customHeight="1">
      <c r="B19" s="142" t="s">
        <v>144</v>
      </c>
      <c r="C19" s="107" t="s">
        <v>252</v>
      </c>
      <c r="D19" s="108" t="b">
        <f t="shared" si="0"/>
        <v>0</v>
      </c>
      <c r="E19" s="109"/>
      <c r="F19" s="820">
        <v>0.3718548390742349</v>
      </c>
      <c r="G19" s="118">
        <v>4.245283018867925</v>
      </c>
      <c r="H19" s="133">
        <v>24.056603773584907</v>
      </c>
      <c r="I19" s="119">
        <v>7.0754716981132075</v>
      </c>
      <c r="J19" s="122">
        <v>34.43396226415094</v>
      </c>
      <c r="K19" s="832">
        <v>22.92554936044605</v>
      </c>
      <c r="L19" s="823">
        <v>8.866294960096207</v>
      </c>
      <c r="M19" s="822">
        <v>11.894610254728326</v>
      </c>
      <c r="N19" s="822">
        <v>12.714551218978901</v>
      </c>
      <c r="O19" s="833">
        <v>27.692139499289386</v>
      </c>
      <c r="P19" s="834">
        <v>4.290049178612535</v>
      </c>
      <c r="Q19" s="831">
        <v>5.089058524173027</v>
      </c>
      <c r="R19" s="827">
        <v>3.2059186189889024</v>
      </c>
    </row>
    <row r="20" spans="2:18" ht="13.5" customHeight="1">
      <c r="B20" s="106" t="s">
        <v>144</v>
      </c>
      <c r="C20" s="107" t="s">
        <v>253</v>
      </c>
      <c r="D20" s="108" t="b">
        <f t="shared" si="0"/>
        <v>0</v>
      </c>
      <c r="E20" s="109"/>
      <c r="F20" s="820">
        <v>0.559485334397134</v>
      </c>
      <c r="G20" s="118">
        <v>2.307692307692308</v>
      </c>
      <c r="H20" s="133">
        <v>23.076923076923077</v>
      </c>
      <c r="I20" s="119">
        <v>10.76923076923077</v>
      </c>
      <c r="J20" s="120">
        <v>24.615384615384617</v>
      </c>
      <c r="K20" s="832">
        <v>28.555678059536937</v>
      </c>
      <c r="L20" s="822">
        <v>7.894156560088203</v>
      </c>
      <c r="M20" s="822">
        <v>12.216097023153253</v>
      </c>
      <c r="N20" s="822">
        <v>10.363836824696802</v>
      </c>
      <c r="O20" s="830">
        <v>23.30760749724366</v>
      </c>
      <c r="P20" s="835">
        <v>4.846831724716743</v>
      </c>
      <c r="Q20" s="836">
        <v>5.634833516282473</v>
      </c>
      <c r="R20" s="837">
        <v>3.787506148548942</v>
      </c>
    </row>
    <row r="21" spans="2:18" ht="13.5" customHeight="1">
      <c r="B21" s="106" t="s">
        <v>144</v>
      </c>
      <c r="C21" s="107" t="s">
        <v>22</v>
      </c>
      <c r="D21" s="108" t="b">
        <f t="shared" si="0"/>
        <v>0</v>
      </c>
      <c r="E21" s="109"/>
      <c r="F21" s="820">
        <v>0.017264822517904326</v>
      </c>
      <c r="G21" s="118">
        <v>5.357142857142857</v>
      </c>
      <c r="H21" s="133">
        <v>26.785714285714285</v>
      </c>
      <c r="I21" s="133">
        <v>15.178571428571427</v>
      </c>
      <c r="J21" s="120">
        <v>21.428571428571427</v>
      </c>
      <c r="K21" s="832">
        <v>12.833763996554696</v>
      </c>
      <c r="L21" s="822">
        <v>8.027562446167098</v>
      </c>
      <c r="M21" s="822">
        <v>9.371231696813092</v>
      </c>
      <c r="N21" s="822">
        <v>14.453057708871661</v>
      </c>
      <c r="O21" s="824">
        <v>34.12575366063738</v>
      </c>
      <c r="P21" s="834">
        <v>3.6514522821576767</v>
      </c>
      <c r="Q21" s="831">
        <v>4.005641748942172</v>
      </c>
      <c r="R21" s="827">
        <v>3.1451612903225805</v>
      </c>
    </row>
    <row r="22" spans="2:18" ht="13.5" customHeight="1">
      <c r="B22" s="142" t="s">
        <v>144</v>
      </c>
      <c r="C22" s="446" t="s">
        <v>23</v>
      </c>
      <c r="D22" s="143" t="b">
        <f t="shared" si="0"/>
        <v>0</v>
      </c>
      <c r="E22" s="144"/>
      <c r="F22" s="838">
        <v>0.02135771180754705</v>
      </c>
      <c r="G22" s="149">
        <v>4.918032786885246</v>
      </c>
      <c r="H22" s="282">
        <v>27.86885245901639</v>
      </c>
      <c r="I22" s="150">
        <v>11.475409836065573</v>
      </c>
      <c r="J22" s="151">
        <v>34.42622950819672</v>
      </c>
      <c r="K22" s="839">
        <v>9.674054758800521</v>
      </c>
      <c r="L22" s="840">
        <v>8.187744458930899</v>
      </c>
      <c r="M22" s="840">
        <v>11.760104302477185</v>
      </c>
      <c r="N22" s="840">
        <v>16.558018252933508</v>
      </c>
      <c r="O22" s="841">
        <v>31.447196870925687</v>
      </c>
      <c r="P22" s="842">
        <v>5.9818582986025985</v>
      </c>
      <c r="Q22" s="843">
        <v>7.207562032296179</v>
      </c>
      <c r="R22" s="844">
        <v>3.961038961038961</v>
      </c>
    </row>
    <row r="23" spans="1:18" ht="13.5" customHeight="1">
      <c r="A23" s="160" t="s">
        <v>184</v>
      </c>
      <c r="B23" s="161" t="s">
        <v>144</v>
      </c>
      <c r="C23" s="162" t="s">
        <v>256</v>
      </c>
      <c r="D23" s="108" t="b">
        <f t="shared" si="0"/>
        <v>0</v>
      </c>
      <c r="E23" s="109"/>
      <c r="F23" s="820">
        <v>0.3076856794020472</v>
      </c>
      <c r="G23" s="118">
        <v>1.4598540145985401</v>
      </c>
      <c r="H23" s="133">
        <v>24.087591240875913</v>
      </c>
      <c r="I23" s="119">
        <v>10.218978102189782</v>
      </c>
      <c r="J23" s="120">
        <v>22.62773722627737</v>
      </c>
      <c r="K23" s="832">
        <v>25.196967444626132</v>
      </c>
      <c r="L23" s="823">
        <v>9.930132302660919</v>
      </c>
      <c r="M23" s="822">
        <v>10.554481938456965</v>
      </c>
      <c r="N23" s="822">
        <v>12.620781923591498</v>
      </c>
      <c r="O23" s="833">
        <v>24.676676081462762</v>
      </c>
      <c r="P23" s="834">
        <v>5.0395256916996045</v>
      </c>
      <c r="Q23" s="826">
        <v>6.251497005988024</v>
      </c>
      <c r="R23" s="827">
        <v>3.300103128222757</v>
      </c>
    </row>
    <row r="24" spans="1:18" ht="13.5" customHeight="1">
      <c r="A24" s="160" t="s">
        <v>182</v>
      </c>
      <c r="B24" s="163" t="s">
        <v>144</v>
      </c>
      <c r="C24" s="164" t="s">
        <v>257</v>
      </c>
      <c r="D24" s="165" t="b">
        <f t="shared" si="0"/>
        <v>0</v>
      </c>
      <c r="E24" s="166"/>
      <c r="F24" s="845">
        <v>0.15692796293043984</v>
      </c>
      <c r="G24" s="174">
        <v>9.30232558139535</v>
      </c>
      <c r="H24" s="211">
        <v>23.25581395348837</v>
      </c>
      <c r="I24" s="175">
        <v>9.30232558139535</v>
      </c>
      <c r="J24" s="176">
        <v>32.55813953488372</v>
      </c>
      <c r="K24" s="846">
        <v>34.073560027758504</v>
      </c>
      <c r="L24" s="847">
        <v>7.390700902151284</v>
      </c>
      <c r="M24" s="847">
        <v>12.005551700208189</v>
      </c>
      <c r="N24" s="847">
        <v>10.72172102706454</v>
      </c>
      <c r="O24" s="848">
        <v>23.039555863983345</v>
      </c>
      <c r="P24" s="849">
        <v>3.9013004334778256</v>
      </c>
      <c r="Q24" s="850">
        <v>4.750869061413673</v>
      </c>
      <c r="R24" s="851">
        <v>2.7494108405341713</v>
      </c>
    </row>
    <row r="25" spans="2:18" ht="13.5" customHeight="1">
      <c r="B25" s="85" t="s">
        <v>258</v>
      </c>
      <c r="C25" s="86" t="s">
        <v>259</v>
      </c>
      <c r="D25" s="217" t="b">
        <f t="shared" si="0"/>
        <v>0</v>
      </c>
      <c r="E25" s="317"/>
      <c r="F25" s="811">
        <v>8.83203883391914</v>
      </c>
      <c r="G25" s="852">
        <v>0.1808551866683891</v>
      </c>
      <c r="H25" s="853">
        <v>19.68737889161607</v>
      </c>
      <c r="I25" s="853">
        <v>8.293502131507557</v>
      </c>
      <c r="J25" s="854">
        <v>30.3707531326702</v>
      </c>
      <c r="K25" s="813">
        <v>0.8226430650865374</v>
      </c>
      <c r="L25" s="814">
        <v>8.27112944353477</v>
      </c>
      <c r="M25" s="814">
        <v>10.86134341873968</v>
      </c>
      <c r="N25" s="815">
        <v>19.087542469643033</v>
      </c>
      <c r="O25" s="855">
        <v>36.420020427116654</v>
      </c>
      <c r="P25" s="856">
        <v>5.802852667449136</v>
      </c>
      <c r="Q25" s="818">
        <v>6.4212294884386925</v>
      </c>
      <c r="R25" s="819">
        <v>4.8502147706803385</v>
      </c>
    </row>
    <row r="26" spans="2:18" ht="13.5" customHeight="1">
      <c r="B26" s="106" t="s">
        <v>258</v>
      </c>
      <c r="C26" s="201" t="s">
        <v>27</v>
      </c>
      <c r="D26" s="217" t="b">
        <f t="shared" si="0"/>
        <v>0</v>
      </c>
      <c r="E26" s="317"/>
      <c r="F26" s="820">
        <v>2.889885588225912</v>
      </c>
      <c r="G26" s="118">
        <v>0.11655011655011654</v>
      </c>
      <c r="H26" s="119">
        <v>17.773892773892776</v>
      </c>
      <c r="I26" s="119">
        <v>11.217948717948719</v>
      </c>
      <c r="J26" s="120">
        <v>30.506993006993007</v>
      </c>
      <c r="K26" s="821">
        <v>0.6262878791110807</v>
      </c>
      <c r="L26" s="822">
        <v>7.403678374723226</v>
      </c>
      <c r="M26" s="822">
        <v>11.756123158572848</v>
      </c>
      <c r="N26" s="823">
        <v>19.292482412317565</v>
      </c>
      <c r="O26" s="824">
        <v>33.7022231513202</v>
      </c>
      <c r="P26" s="834">
        <v>5.0197540369147235</v>
      </c>
      <c r="Q26" s="831">
        <v>5.276984053829846</v>
      </c>
      <c r="R26" s="857">
        <v>4.608056986901865</v>
      </c>
    </row>
    <row r="27" spans="2:18" ht="13.5" customHeight="1">
      <c r="B27" s="106" t="s">
        <v>258</v>
      </c>
      <c r="C27" s="201" t="s">
        <v>28</v>
      </c>
      <c r="D27" s="217" t="b">
        <f t="shared" si="0"/>
        <v>0</v>
      </c>
      <c r="E27" s="317"/>
      <c r="F27" s="820">
        <v>5.459190532933528</v>
      </c>
      <c r="G27" s="118">
        <v>0.26634382566585957</v>
      </c>
      <c r="H27" s="119">
        <v>17.699757869249392</v>
      </c>
      <c r="I27" s="119">
        <v>10.121065375302663</v>
      </c>
      <c r="J27" s="122">
        <v>32.39709443099274</v>
      </c>
      <c r="K27" s="821">
        <v>1.0820533008765498</v>
      </c>
      <c r="L27" s="822">
        <v>7.462411649770118</v>
      </c>
      <c r="M27" s="822">
        <v>11.55044947107241</v>
      </c>
      <c r="N27" s="823">
        <v>20.047962843243123</v>
      </c>
      <c r="O27" s="828">
        <v>34.12115674242725</v>
      </c>
      <c r="P27" s="825">
        <v>5.914954058609253</v>
      </c>
      <c r="Q27" s="826">
        <v>6.411938249669273</v>
      </c>
      <c r="R27" s="819">
        <v>5.124752475247525</v>
      </c>
    </row>
    <row r="28" spans="2:18" ht="13.5" customHeight="1">
      <c r="B28" s="205" t="s">
        <v>258</v>
      </c>
      <c r="C28" s="206" t="s">
        <v>29</v>
      </c>
      <c r="D28" s="217" t="b">
        <f t="shared" si="0"/>
        <v>0</v>
      </c>
      <c r="E28" s="317"/>
      <c r="F28" s="838">
        <v>1.1703929424482586</v>
      </c>
      <c r="G28" s="149" t="s">
        <v>88</v>
      </c>
      <c r="H28" s="150">
        <v>17.16566866267465</v>
      </c>
      <c r="I28" s="150">
        <v>9.081836327345309</v>
      </c>
      <c r="J28" s="151">
        <v>31.936127744510976</v>
      </c>
      <c r="K28" s="858">
        <v>0.5478777831025684</v>
      </c>
      <c r="L28" s="840">
        <v>6.375069618039815</v>
      </c>
      <c r="M28" s="840">
        <v>12.403020451513463</v>
      </c>
      <c r="N28" s="859">
        <v>19.608325669952205</v>
      </c>
      <c r="O28" s="860">
        <v>34.50982423873483</v>
      </c>
      <c r="P28" s="842">
        <v>5.632219030740084</v>
      </c>
      <c r="Q28" s="843">
        <v>6.191302267153198</v>
      </c>
      <c r="R28" s="861">
        <v>4.746715512885295</v>
      </c>
    </row>
    <row r="29" spans="2:18" ht="13.5" customHeight="1">
      <c r="B29" s="215" t="s">
        <v>263</v>
      </c>
      <c r="C29" s="486" t="s">
        <v>30</v>
      </c>
      <c r="D29" s="304" t="b">
        <f t="shared" si="0"/>
        <v>0</v>
      </c>
      <c r="E29" s="305"/>
      <c r="F29" s="862">
        <v>3.4741951009563112</v>
      </c>
      <c r="G29" s="338">
        <v>0.10224948875255625</v>
      </c>
      <c r="H29" s="863">
        <v>22.494887525562373</v>
      </c>
      <c r="I29" s="339">
        <v>10.633946830265849</v>
      </c>
      <c r="J29" s="864">
        <v>33.12883435582822</v>
      </c>
      <c r="K29" s="865">
        <v>4.172985993398163</v>
      </c>
      <c r="L29" s="866">
        <v>9.104291194575788</v>
      </c>
      <c r="M29" s="866">
        <v>20.164599875100368</v>
      </c>
      <c r="N29" s="867">
        <v>16.41315014720314</v>
      </c>
      <c r="O29" s="868">
        <v>34.139976804353644</v>
      </c>
      <c r="P29" s="869">
        <v>6.638347492920206</v>
      </c>
      <c r="Q29" s="870">
        <v>7.690688372745773</v>
      </c>
      <c r="R29" s="871">
        <v>5.101936277020798</v>
      </c>
    </row>
    <row r="30" spans="1:18" ht="13.5" customHeight="1">
      <c r="A30" s="234">
        <v>38740</v>
      </c>
      <c r="B30" s="179" t="s">
        <v>163</v>
      </c>
      <c r="C30" s="872" t="s">
        <v>265</v>
      </c>
      <c r="D30" s="181" t="b">
        <f>EXACT(C30,E30)</f>
        <v>0</v>
      </c>
      <c r="E30" s="182"/>
      <c r="F30" s="873"/>
      <c r="G30" s="240"/>
      <c r="H30" s="241"/>
      <c r="I30" s="241"/>
      <c r="J30" s="242"/>
      <c r="K30" s="874"/>
      <c r="L30" s="875"/>
      <c r="M30" s="875"/>
      <c r="N30" s="875"/>
      <c r="O30" s="876"/>
      <c r="P30" s="874"/>
      <c r="Q30" s="875"/>
      <c r="R30" s="876"/>
    </row>
    <row r="31" spans="1:18" ht="13.5" customHeight="1">
      <c r="A31" s="234">
        <v>38534</v>
      </c>
      <c r="B31" s="106" t="s">
        <v>163</v>
      </c>
      <c r="C31" s="107" t="s">
        <v>266</v>
      </c>
      <c r="D31" s="108" t="b">
        <f t="shared" si="0"/>
        <v>0</v>
      </c>
      <c r="E31" s="109"/>
      <c r="F31" s="820">
        <v>0.43014751009818236</v>
      </c>
      <c r="G31" s="118">
        <v>2.5</v>
      </c>
      <c r="H31" s="119">
        <v>18.461538461538463</v>
      </c>
      <c r="I31" s="133">
        <v>12.884615384615383</v>
      </c>
      <c r="J31" s="122">
        <v>38.26923076923077</v>
      </c>
      <c r="K31" s="832">
        <v>19.089525390895254</v>
      </c>
      <c r="L31" s="823">
        <v>10.029057700290576</v>
      </c>
      <c r="M31" s="823">
        <v>14.949494949494948</v>
      </c>
      <c r="N31" s="822">
        <v>14.824961948249618</v>
      </c>
      <c r="O31" s="833">
        <v>28.55956828559568</v>
      </c>
      <c r="P31" s="825">
        <v>6.025694372204306</v>
      </c>
      <c r="Q31" s="826">
        <v>7.226544622425629</v>
      </c>
      <c r="R31" s="827">
        <v>4.445247560534876</v>
      </c>
    </row>
    <row r="32" spans="1:18" ht="13.5" customHeight="1">
      <c r="A32" s="234">
        <v>38803</v>
      </c>
      <c r="B32" s="106" t="s">
        <v>163</v>
      </c>
      <c r="C32" s="201" t="s">
        <v>267</v>
      </c>
      <c r="D32" s="108" t="b">
        <f t="shared" si="0"/>
        <v>0</v>
      </c>
      <c r="E32" s="109"/>
      <c r="F32" s="820"/>
      <c r="G32" s="118"/>
      <c r="H32" s="119"/>
      <c r="I32" s="119"/>
      <c r="J32" s="120"/>
      <c r="K32" s="877"/>
      <c r="L32" s="878"/>
      <c r="M32" s="878"/>
      <c r="N32" s="878"/>
      <c r="O32" s="879"/>
      <c r="P32" s="877"/>
      <c r="Q32" s="878"/>
      <c r="R32" s="880"/>
    </row>
    <row r="33" spans="2:18" ht="13.5" customHeight="1">
      <c r="B33" s="106" t="s">
        <v>163</v>
      </c>
      <c r="C33" s="107" t="s">
        <v>268</v>
      </c>
      <c r="D33" s="108" t="b">
        <f t="shared" si="0"/>
        <v>0</v>
      </c>
      <c r="E33" s="109"/>
      <c r="F33" s="820">
        <v>0.10227755120728282</v>
      </c>
      <c r="G33" s="118">
        <v>0.8620689655172413</v>
      </c>
      <c r="H33" s="133">
        <v>25</v>
      </c>
      <c r="I33" s="133">
        <v>13.218390804597702</v>
      </c>
      <c r="J33" s="120">
        <v>24.71264367816092</v>
      </c>
      <c r="K33" s="832">
        <v>6.060212821178303</v>
      </c>
      <c r="L33" s="823">
        <v>9.442858378752488</v>
      </c>
      <c r="M33" s="822">
        <v>13.059088156414914</v>
      </c>
      <c r="N33" s="822">
        <v>16.98243792715633</v>
      </c>
      <c r="O33" s="833">
        <v>33.030538973959686</v>
      </c>
      <c r="P33" s="825">
        <v>6.427588440055048</v>
      </c>
      <c r="Q33" s="826">
        <v>7.148643175374645</v>
      </c>
      <c r="R33" s="829">
        <v>5.347755762232106</v>
      </c>
    </row>
    <row r="34" spans="1:18" ht="13.5" customHeight="1">
      <c r="A34" s="234">
        <v>38803</v>
      </c>
      <c r="B34" s="106" t="s">
        <v>163</v>
      </c>
      <c r="C34" s="201" t="s">
        <v>164</v>
      </c>
      <c r="D34" s="108" t="b">
        <f t="shared" si="0"/>
        <v>0</v>
      </c>
      <c r="E34" s="109"/>
      <c r="F34" s="820"/>
      <c r="G34" s="118"/>
      <c r="H34" s="119"/>
      <c r="I34" s="119"/>
      <c r="J34" s="120"/>
      <c r="K34" s="821"/>
      <c r="L34" s="822"/>
      <c r="M34" s="822"/>
      <c r="N34" s="822"/>
      <c r="O34" s="833"/>
      <c r="P34" s="834"/>
      <c r="Q34" s="831"/>
      <c r="R34" s="827"/>
    </row>
    <row r="35" spans="2:18" ht="13.5" customHeight="1">
      <c r="B35" s="106" t="s">
        <v>163</v>
      </c>
      <c r="C35" s="107" t="s">
        <v>269</v>
      </c>
      <c r="D35" s="108" t="b">
        <f t="shared" si="0"/>
        <v>0</v>
      </c>
      <c r="E35" s="109"/>
      <c r="F35" s="820">
        <v>1.2609112094934574</v>
      </c>
      <c r="G35" s="118">
        <v>0.8576329331046313</v>
      </c>
      <c r="H35" s="133">
        <v>22.29845626072041</v>
      </c>
      <c r="I35" s="119">
        <v>10.806174957118353</v>
      </c>
      <c r="J35" s="122">
        <v>32.59005145797599</v>
      </c>
      <c r="K35" s="832">
        <v>7.0318436140084275</v>
      </c>
      <c r="L35" s="823">
        <v>10.012433515231056</v>
      </c>
      <c r="M35" s="823">
        <v>13.970435863783933</v>
      </c>
      <c r="N35" s="822">
        <v>16.426055121917525</v>
      </c>
      <c r="O35" s="824">
        <v>33.71900255577813</v>
      </c>
      <c r="P35" s="825">
        <v>7.370913046260158</v>
      </c>
      <c r="Q35" s="826">
        <v>8.374200426439232</v>
      </c>
      <c r="R35" s="829">
        <v>5.864938390142423</v>
      </c>
    </row>
    <row r="36" spans="1:18" ht="13.5" customHeight="1">
      <c r="A36" s="160" t="s">
        <v>165</v>
      </c>
      <c r="B36" s="161" t="s">
        <v>163</v>
      </c>
      <c r="C36" s="162" t="s">
        <v>166</v>
      </c>
      <c r="D36" s="108" t="b">
        <f t="shared" si="0"/>
        <v>0</v>
      </c>
      <c r="E36" s="109"/>
      <c r="F36" s="820">
        <v>0.36188403987086376</v>
      </c>
      <c r="G36" s="118">
        <v>2.680965147453083</v>
      </c>
      <c r="H36" s="133">
        <v>22.5201072386059</v>
      </c>
      <c r="I36" s="133">
        <v>12.332439678284182</v>
      </c>
      <c r="J36" s="122">
        <v>36.46112600536193</v>
      </c>
      <c r="K36" s="832">
        <v>15.273628678573697</v>
      </c>
      <c r="L36" s="823">
        <v>10.830737939363122</v>
      </c>
      <c r="M36" s="823">
        <v>14.104112375262186</v>
      </c>
      <c r="N36" s="822">
        <v>16.57026631920168</v>
      </c>
      <c r="O36" s="830">
        <v>28.08110341320791</v>
      </c>
      <c r="P36" s="825">
        <v>5.75655924284174</v>
      </c>
      <c r="Q36" s="826">
        <v>6.690610569522833</v>
      </c>
      <c r="R36" s="827">
        <v>4.446682975967765</v>
      </c>
    </row>
    <row r="37" spans="1:18" ht="13.5" customHeight="1">
      <c r="A37" s="160" t="s">
        <v>167</v>
      </c>
      <c r="B37" s="161" t="s">
        <v>163</v>
      </c>
      <c r="C37" s="263" t="s">
        <v>168</v>
      </c>
      <c r="D37" s="108" t="b">
        <f t="shared" si="0"/>
        <v>0</v>
      </c>
      <c r="E37" s="109"/>
      <c r="F37" s="820">
        <v>0.03199366325939555</v>
      </c>
      <c r="G37" s="265">
        <v>8.571428571428571</v>
      </c>
      <c r="H37" s="133">
        <v>21.904761904761905</v>
      </c>
      <c r="I37" s="133">
        <v>15.238095238095239</v>
      </c>
      <c r="J37" s="267">
        <v>28.57142857142857</v>
      </c>
      <c r="K37" s="821"/>
      <c r="L37" s="822"/>
      <c r="M37" s="822"/>
      <c r="N37" s="822"/>
      <c r="O37" s="833"/>
      <c r="P37" s="834"/>
      <c r="Q37" s="831"/>
      <c r="R37" s="827"/>
    </row>
    <row r="38" spans="1:18" ht="13.5" customHeight="1">
      <c r="A38" s="160" t="s">
        <v>167</v>
      </c>
      <c r="B38" s="161" t="s">
        <v>163</v>
      </c>
      <c r="C38" s="162" t="s">
        <v>169</v>
      </c>
      <c r="D38" s="108" t="b">
        <f t="shared" si="0"/>
        <v>0</v>
      </c>
      <c r="E38" s="109"/>
      <c r="F38" s="820">
        <v>0.03700175869434579</v>
      </c>
      <c r="G38" s="265" t="s">
        <v>88</v>
      </c>
      <c r="H38" s="266">
        <v>19.626168224299064</v>
      </c>
      <c r="I38" s="133">
        <v>17.75700934579439</v>
      </c>
      <c r="J38" s="267">
        <v>39.25233644859813</v>
      </c>
      <c r="K38" s="821"/>
      <c r="L38" s="822"/>
      <c r="M38" s="822"/>
      <c r="N38" s="822"/>
      <c r="O38" s="833"/>
      <c r="P38" s="834"/>
      <c r="Q38" s="831"/>
      <c r="R38" s="827"/>
    </row>
    <row r="39" spans="1:18" ht="13.5" customHeight="1">
      <c r="A39" s="160" t="s">
        <v>170</v>
      </c>
      <c r="B39" s="161" t="s">
        <v>163</v>
      </c>
      <c r="C39" s="162" t="s">
        <v>171</v>
      </c>
      <c r="D39" s="108" t="b">
        <f t="shared" si="0"/>
        <v>0</v>
      </c>
      <c r="E39" s="109"/>
      <c r="F39" s="820">
        <v>0.10457156253432995</v>
      </c>
      <c r="G39" s="118">
        <v>2.2058823529411766</v>
      </c>
      <c r="H39" s="133">
        <v>33.088235294117645</v>
      </c>
      <c r="I39" s="133">
        <v>17.647058823529413</v>
      </c>
      <c r="J39" s="120">
        <v>26.47058823529412</v>
      </c>
      <c r="K39" s="832">
        <v>17.777401894451963</v>
      </c>
      <c r="L39" s="823">
        <v>10.216508795669824</v>
      </c>
      <c r="M39" s="823">
        <v>17.557510148849797</v>
      </c>
      <c r="N39" s="822">
        <v>13.768606224627874</v>
      </c>
      <c r="O39" s="830">
        <v>26.640730717185384</v>
      </c>
      <c r="P39" s="825">
        <v>6.337135614702155</v>
      </c>
      <c r="Q39" s="826">
        <v>7.924321360021935</v>
      </c>
      <c r="R39" s="827">
        <v>4.165103189493434</v>
      </c>
    </row>
    <row r="40" spans="1:18" ht="13.5" customHeight="1">
      <c r="A40" s="160" t="s">
        <v>172</v>
      </c>
      <c r="B40" s="161" t="s">
        <v>163</v>
      </c>
      <c r="C40" s="162" t="s">
        <v>173</v>
      </c>
      <c r="D40" s="108" t="b">
        <f t="shared" si="0"/>
        <v>0</v>
      </c>
      <c r="E40" s="109"/>
      <c r="F40" s="820">
        <v>0.13591624044017636</v>
      </c>
      <c r="G40" s="118">
        <v>1.7241379310344827</v>
      </c>
      <c r="H40" s="133">
        <v>26.72413793103448</v>
      </c>
      <c r="I40" s="133">
        <v>22.413793103448278</v>
      </c>
      <c r="J40" s="120">
        <v>24.137931034482758</v>
      </c>
      <c r="K40" s="832">
        <v>13.874719445011221</v>
      </c>
      <c r="L40" s="823">
        <v>11.140583554376658</v>
      </c>
      <c r="M40" s="823">
        <v>14.599061416037543</v>
      </c>
      <c r="N40" s="822">
        <v>15.833503366659865</v>
      </c>
      <c r="O40" s="833">
        <v>26.72923893083044</v>
      </c>
      <c r="P40" s="825">
        <v>6.245815399330464</v>
      </c>
      <c r="Q40" s="826">
        <v>6.94757156642007</v>
      </c>
      <c r="R40" s="829">
        <v>5.215954684918574</v>
      </c>
    </row>
    <row r="41" spans="1:18" ht="13.5" customHeight="1">
      <c r="A41" s="160" t="s">
        <v>172</v>
      </c>
      <c r="B41" s="161" t="s">
        <v>163</v>
      </c>
      <c r="C41" s="162" t="s">
        <v>174</v>
      </c>
      <c r="D41" s="108" t="b">
        <f aca="true" t="shared" si="1" ref="D41:D72">EXACT(C41,E41)</f>
        <v>0</v>
      </c>
      <c r="E41" s="109"/>
      <c r="F41" s="820">
        <v>0.6468060205811625</v>
      </c>
      <c r="G41" s="118">
        <v>1.3333333333333335</v>
      </c>
      <c r="H41" s="133">
        <v>23.333333333333332</v>
      </c>
      <c r="I41" s="133">
        <v>18.666666666666668</v>
      </c>
      <c r="J41" s="122">
        <v>32.666666666666664</v>
      </c>
      <c r="K41" s="832">
        <v>17.605757416183955</v>
      </c>
      <c r="L41" s="823">
        <v>9.390907495172899</v>
      </c>
      <c r="M41" s="823">
        <v>16.499912234509388</v>
      </c>
      <c r="N41" s="822">
        <v>14.270668773038441</v>
      </c>
      <c r="O41" s="833">
        <v>27.94453220993505</v>
      </c>
      <c r="P41" s="834">
        <v>4.55687719886078</v>
      </c>
      <c r="Q41" s="831">
        <v>5.311778290993072</v>
      </c>
      <c r="R41" s="827">
        <v>3.5129740518962076</v>
      </c>
    </row>
    <row r="42" spans="1:18" ht="13.5" customHeight="1">
      <c r="A42" s="160" t="s">
        <v>170</v>
      </c>
      <c r="B42" s="163" t="s">
        <v>163</v>
      </c>
      <c r="C42" s="164" t="s">
        <v>175</v>
      </c>
      <c r="D42" s="165" t="b">
        <f t="shared" si="1"/>
        <v>0</v>
      </c>
      <c r="E42" s="166"/>
      <c r="F42" s="845">
        <v>0.22463989331924397</v>
      </c>
      <c r="G42" s="174">
        <v>1.1299435028248588</v>
      </c>
      <c r="H42" s="211">
        <v>27.683615819209038</v>
      </c>
      <c r="I42" s="211">
        <v>12.994350282485875</v>
      </c>
      <c r="J42" s="176">
        <v>36.15819209039548</v>
      </c>
      <c r="K42" s="846">
        <v>13.645847823063011</v>
      </c>
      <c r="L42" s="881">
        <v>10.474335790791486</v>
      </c>
      <c r="M42" s="881">
        <v>17.74933926832661</v>
      </c>
      <c r="N42" s="847">
        <v>14.814299624426205</v>
      </c>
      <c r="O42" s="882">
        <v>28.640979273890665</v>
      </c>
      <c r="P42" s="849">
        <v>3.9032214944526133</v>
      </c>
      <c r="Q42" s="850">
        <v>4.602415128730918</v>
      </c>
      <c r="R42" s="851">
        <v>2.910737386804657</v>
      </c>
    </row>
    <row r="43" spans="1:18" ht="13.5" customHeight="1">
      <c r="A43" s="234">
        <v>38803</v>
      </c>
      <c r="B43" s="179" t="s">
        <v>176</v>
      </c>
      <c r="C43" s="180" t="s">
        <v>177</v>
      </c>
      <c r="D43" s="181" t="b">
        <f t="shared" si="1"/>
        <v>0</v>
      </c>
      <c r="E43" s="182"/>
      <c r="F43" s="873"/>
      <c r="G43" s="240"/>
      <c r="H43" s="241"/>
      <c r="I43" s="241"/>
      <c r="J43" s="242"/>
      <c r="K43" s="874"/>
      <c r="L43" s="875"/>
      <c r="M43" s="875"/>
      <c r="N43" s="875"/>
      <c r="O43" s="883"/>
      <c r="P43" s="874"/>
      <c r="Q43" s="875"/>
      <c r="R43" s="876"/>
    </row>
    <row r="44" spans="2:18" ht="13.5" customHeight="1">
      <c r="B44" s="142" t="s">
        <v>176</v>
      </c>
      <c r="C44" s="278" t="s">
        <v>41</v>
      </c>
      <c r="D44" s="217" t="b">
        <f t="shared" si="1"/>
        <v>0</v>
      </c>
      <c r="E44" s="218"/>
      <c r="F44" s="820">
        <v>0.08219045074618618</v>
      </c>
      <c r="G44" s="118">
        <v>2.2408963585434174</v>
      </c>
      <c r="H44" s="133">
        <v>26.610644257703083</v>
      </c>
      <c r="I44" s="119">
        <v>6.162464985994398</v>
      </c>
      <c r="J44" s="120">
        <v>29.411764705882355</v>
      </c>
      <c r="K44" s="832">
        <v>4.265968378136497</v>
      </c>
      <c r="L44" s="822">
        <v>7.530909211442209</v>
      </c>
      <c r="M44" s="822">
        <v>9.619145480460075</v>
      </c>
      <c r="N44" s="823">
        <v>19.788524644502637</v>
      </c>
      <c r="O44" s="824">
        <v>33.978587291590706</v>
      </c>
      <c r="P44" s="834">
        <v>4.283130809987626</v>
      </c>
      <c r="Q44" s="831">
        <v>4.601903123487984</v>
      </c>
      <c r="R44" s="827">
        <v>3.824121381018734</v>
      </c>
    </row>
    <row r="45" spans="1:18" ht="13.5" customHeight="1">
      <c r="A45" s="284" t="s">
        <v>178</v>
      </c>
      <c r="B45" s="106" t="s">
        <v>176</v>
      </c>
      <c r="C45" s="201" t="s">
        <v>42</v>
      </c>
      <c r="D45" s="108" t="b">
        <f t="shared" si="1"/>
        <v>0</v>
      </c>
      <c r="E45" s="109"/>
      <c r="F45" s="820">
        <v>2.5551279102919184</v>
      </c>
      <c r="G45" s="118">
        <v>0.26833631484794274</v>
      </c>
      <c r="H45" s="119">
        <v>18.962432915921287</v>
      </c>
      <c r="I45" s="133">
        <v>18.783542039355993</v>
      </c>
      <c r="J45" s="122">
        <v>32.64758497316637</v>
      </c>
      <c r="K45" s="821">
        <v>2.973590085393377</v>
      </c>
      <c r="L45" s="823">
        <v>8.633046049071496</v>
      </c>
      <c r="M45" s="823">
        <v>20.98934892499373</v>
      </c>
      <c r="N45" s="822">
        <v>17.44295009700793</v>
      </c>
      <c r="O45" s="830">
        <v>29.93915556904721</v>
      </c>
      <c r="P45" s="825">
        <v>5.588645765837612</v>
      </c>
      <c r="Q45" s="826">
        <v>6.3865581124865</v>
      </c>
      <c r="R45" s="827">
        <v>4.391976077747321</v>
      </c>
    </row>
    <row r="46" spans="1:18" ht="13.5" customHeight="1">
      <c r="A46" s="284" t="s">
        <v>179</v>
      </c>
      <c r="B46" s="106" t="s">
        <v>176</v>
      </c>
      <c r="C46" s="201" t="s">
        <v>43</v>
      </c>
      <c r="D46" s="108" t="b">
        <f t="shared" si="1"/>
        <v>0</v>
      </c>
      <c r="E46" s="109"/>
      <c r="F46" s="820">
        <v>1.3187110567093714</v>
      </c>
      <c r="G46" s="118">
        <v>0.7142857142857143</v>
      </c>
      <c r="H46" s="119">
        <v>15.204081632653061</v>
      </c>
      <c r="I46" s="119">
        <v>6.836734693877551</v>
      </c>
      <c r="J46" s="122">
        <v>35.40816326530612</v>
      </c>
      <c r="K46" s="821">
        <v>3.0459903831239337</v>
      </c>
      <c r="L46" s="822">
        <v>5.252442996742671</v>
      </c>
      <c r="M46" s="822">
        <v>10.314875135722042</v>
      </c>
      <c r="N46" s="822">
        <v>14.692880409492787</v>
      </c>
      <c r="O46" s="828">
        <v>36.96292849387312</v>
      </c>
      <c r="P46" s="834">
        <v>4.575477807174971</v>
      </c>
      <c r="Q46" s="831">
        <v>4.892046159573148</v>
      </c>
      <c r="R46" s="827">
        <v>4.107642231696695</v>
      </c>
    </row>
    <row r="47" spans="1:18" ht="13.5" customHeight="1">
      <c r="A47" s="160" t="s">
        <v>180</v>
      </c>
      <c r="B47" s="106" t="s">
        <v>176</v>
      </c>
      <c r="C47" s="107" t="s">
        <v>181</v>
      </c>
      <c r="D47" s="108" t="b">
        <f t="shared" si="1"/>
        <v>0</v>
      </c>
      <c r="E47" s="109"/>
      <c r="F47" s="820">
        <v>3.084961293979651</v>
      </c>
      <c r="G47" s="118">
        <v>0.22796352583586624</v>
      </c>
      <c r="H47" s="119">
        <v>20.440729483282674</v>
      </c>
      <c r="I47" s="119">
        <v>11.512158054711247</v>
      </c>
      <c r="J47" s="120">
        <v>28.723404255319153</v>
      </c>
      <c r="K47" s="821">
        <v>1.6195393820178674</v>
      </c>
      <c r="L47" s="822">
        <v>8.131027511406169</v>
      </c>
      <c r="M47" s="822">
        <v>12.27768215720023</v>
      </c>
      <c r="N47" s="823">
        <v>18.7558396852717</v>
      </c>
      <c r="O47" s="828">
        <v>34.11578285932847</v>
      </c>
      <c r="P47" s="834">
        <v>5.105231228708759</v>
      </c>
      <c r="Q47" s="831">
        <v>5.5197838976571925</v>
      </c>
      <c r="R47" s="827">
        <v>4.45574202478074</v>
      </c>
    </row>
    <row r="48" spans="1:18" ht="13.5" customHeight="1">
      <c r="A48" s="160" t="s">
        <v>182</v>
      </c>
      <c r="B48" s="161" t="s">
        <v>176</v>
      </c>
      <c r="C48" s="162" t="s">
        <v>183</v>
      </c>
      <c r="D48" s="108" t="b">
        <f t="shared" si="1"/>
        <v>0</v>
      </c>
      <c r="E48" s="109"/>
      <c r="F48" s="820">
        <v>0.19610852161819556</v>
      </c>
      <c r="G48" s="118">
        <v>0.6722689075630253</v>
      </c>
      <c r="H48" s="119">
        <v>21.008403361344538</v>
      </c>
      <c r="I48" s="119">
        <v>9.07563025210084</v>
      </c>
      <c r="J48" s="122">
        <v>40.33613445378151</v>
      </c>
      <c r="K48" s="832">
        <v>9.847658125627483</v>
      </c>
      <c r="L48" s="823">
        <v>10.030992186476931</v>
      </c>
      <c r="M48" s="822">
        <v>12.684970972107031</v>
      </c>
      <c r="N48" s="823">
        <v>19.394124579859444</v>
      </c>
      <c r="O48" s="833">
        <v>30.516390938059278</v>
      </c>
      <c r="P48" s="825">
        <v>6.5205859550332566</v>
      </c>
      <c r="Q48" s="826">
        <v>7.614248239679691</v>
      </c>
      <c r="R48" s="829">
        <v>4.939626783754116</v>
      </c>
    </row>
    <row r="49" spans="1:18" ht="13.5" customHeight="1">
      <c r="A49" s="284" t="s">
        <v>184</v>
      </c>
      <c r="B49" s="161" t="s">
        <v>176</v>
      </c>
      <c r="C49" s="162" t="s">
        <v>185</v>
      </c>
      <c r="D49" s="108" t="b">
        <f t="shared" si="1"/>
        <v>0</v>
      </c>
      <c r="E49" s="109"/>
      <c r="F49" s="820">
        <v>0.08292107003621378</v>
      </c>
      <c r="G49" s="118">
        <v>2.3255813953488373</v>
      </c>
      <c r="H49" s="133">
        <v>31.3953488372093</v>
      </c>
      <c r="I49" s="133">
        <v>17.441860465116278</v>
      </c>
      <c r="J49" s="120">
        <v>13.953488372093023</v>
      </c>
      <c r="K49" s="832">
        <v>11.564973193770744</v>
      </c>
      <c r="L49" s="823">
        <v>8.935409752361501</v>
      </c>
      <c r="M49" s="823">
        <v>14.424304314526424</v>
      </c>
      <c r="N49" s="822">
        <v>13.14781720704621</v>
      </c>
      <c r="O49" s="833">
        <v>30.176155220832268</v>
      </c>
      <c r="P49" s="834">
        <v>5.111434108527132</v>
      </c>
      <c r="Q49" s="826">
        <v>6.2218583708555055</v>
      </c>
      <c r="R49" s="827">
        <v>3.5014836795252227</v>
      </c>
    </row>
    <row r="50" spans="1:18" ht="13.5" customHeight="1">
      <c r="A50" s="160" t="s">
        <v>182</v>
      </c>
      <c r="B50" s="285" t="s">
        <v>176</v>
      </c>
      <c r="C50" s="271" t="s">
        <v>186</v>
      </c>
      <c r="D50" s="165" t="b">
        <f t="shared" si="1"/>
        <v>0</v>
      </c>
      <c r="E50" s="166"/>
      <c r="F50" s="845">
        <v>0.05066109715596683</v>
      </c>
      <c r="G50" s="174">
        <v>6.024096385542169</v>
      </c>
      <c r="H50" s="211">
        <v>48.19277108433735</v>
      </c>
      <c r="I50" s="175">
        <v>9.63855421686747</v>
      </c>
      <c r="J50" s="212">
        <v>21.686746987951807</v>
      </c>
      <c r="K50" s="846">
        <v>25.50323822860144</v>
      </c>
      <c r="L50" s="881">
        <v>9.854717311395063</v>
      </c>
      <c r="M50" s="881">
        <v>14.843339751444077</v>
      </c>
      <c r="N50" s="847">
        <v>11.430071766147384</v>
      </c>
      <c r="O50" s="848">
        <v>22.790127778750218</v>
      </c>
      <c r="P50" s="849">
        <v>3.886271870794078</v>
      </c>
      <c r="Q50" s="850">
        <v>4.545454545454546</v>
      </c>
      <c r="R50" s="851">
        <v>3.0125195618153366</v>
      </c>
    </row>
    <row r="51" spans="2:18" ht="13.5" customHeight="1">
      <c r="B51" s="286" t="s">
        <v>187</v>
      </c>
      <c r="C51" s="287" t="s">
        <v>48</v>
      </c>
      <c r="D51" s="288" t="b">
        <f t="shared" si="1"/>
        <v>0</v>
      </c>
      <c r="E51" s="289"/>
      <c r="F51" s="884">
        <v>0.8420710211321116</v>
      </c>
      <c r="G51" s="885">
        <v>0.10683760683760685</v>
      </c>
      <c r="H51" s="886">
        <v>14.636752136752138</v>
      </c>
      <c r="I51" s="886">
        <v>10.042735042735043</v>
      </c>
      <c r="J51" s="887">
        <v>33.33333333333333</v>
      </c>
      <c r="K51" s="888">
        <v>0.06394663590540914</v>
      </c>
      <c r="L51" s="889">
        <v>5.180931363944128</v>
      </c>
      <c r="M51" s="889">
        <v>9.62459563156707</v>
      </c>
      <c r="N51" s="890">
        <v>18.263660756827242</v>
      </c>
      <c r="O51" s="891">
        <v>35.04777189858816</v>
      </c>
      <c r="P51" s="892">
        <v>3.848286837219396</v>
      </c>
      <c r="Q51" s="893">
        <v>3.877772301626417</v>
      </c>
      <c r="R51" s="894">
        <v>3.801868346730393</v>
      </c>
    </row>
    <row r="52" spans="2:18" ht="13.5" customHeight="1">
      <c r="B52" s="179" t="s">
        <v>188</v>
      </c>
      <c r="C52" s="245" t="s">
        <v>49</v>
      </c>
      <c r="D52" s="217" t="b">
        <f t="shared" si="1"/>
        <v>0</v>
      </c>
      <c r="E52" s="317"/>
      <c r="F52" s="811">
        <v>3.252652944597692</v>
      </c>
      <c r="G52" s="343">
        <v>0.2695417789757413</v>
      </c>
      <c r="H52" s="812">
        <v>22.911051212938006</v>
      </c>
      <c r="I52" s="254">
        <v>7.547169811320755</v>
      </c>
      <c r="J52" s="255">
        <v>31.40161725067385</v>
      </c>
      <c r="K52" s="813">
        <v>2.8316405047706987</v>
      </c>
      <c r="L52" s="815">
        <v>11.634349030470915</v>
      </c>
      <c r="M52" s="814">
        <v>13.23655141753018</v>
      </c>
      <c r="N52" s="814">
        <v>17.241202421257825</v>
      </c>
      <c r="O52" s="816">
        <v>33.87196060326254</v>
      </c>
      <c r="P52" s="856">
        <v>7.12572853308771</v>
      </c>
      <c r="Q52" s="895">
        <v>8.029939495097016</v>
      </c>
      <c r="R52" s="819">
        <v>5.717766497461929</v>
      </c>
    </row>
    <row r="53" spans="2:18" ht="13.5" customHeight="1">
      <c r="B53" s="106" t="s">
        <v>188</v>
      </c>
      <c r="C53" s="201" t="s">
        <v>50</v>
      </c>
      <c r="D53" s="217" t="b">
        <f t="shared" si="1"/>
        <v>0</v>
      </c>
      <c r="E53" s="317"/>
      <c r="F53" s="820">
        <v>7.144494726221634</v>
      </c>
      <c r="G53" s="118">
        <v>2.366863905325444</v>
      </c>
      <c r="H53" s="133">
        <v>30.96646942800789</v>
      </c>
      <c r="I53" s="119">
        <v>8.481262327416173</v>
      </c>
      <c r="J53" s="120">
        <v>25.2465483234714</v>
      </c>
      <c r="K53" s="832">
        <v>6.580473493893703</v>
      </c>
      <c r="L53" s="823">
        <v>12.461622432967182</v>
      </c>
      <c r="M53" s="823">
        <v>17.326192263082486</v>
      </c>
      <c r="N53" s="822">
        <v>14.252575561165315</v>
      </c>
      <c r="O53" s="833">
        <v>32.022241932182574</v>
      </c>
      <c r="P53" s="825">
        <v>5.8093952830794935</v>
      </c>
      <c r="Q53" s="826">
        <v>6.253631225901865</v>
      </c>
      <c r="R53" s="829">
        <v>5.119369923701698</v>
      </c>
    </row>
    <row r="54" spans="2:18" ht="13.5" customHeight="1">
      <c r="B54" s="85" t="s">
        <v>188</v>
      </c>
      <c r="C54" s="201" t="s">
        <v>51</v>
      </c>
      <c r="D54" s="217" t="b">
        <f t="shared" si="1"/>
        <v>0</v>
      </c>
      <c r="E54" s="317"/>
      <c r="F54" s="820">
        <v>28.91377126409594</v>
      </c>
      <c r="G54" s="118">
        <v>0.7673667205169629</v>
      </c>
      <c r="H54" s="133">
        <v>27.463651050080774</v>
      </c>
      <c r="I54" s="119">
        <v>8.117932148626817</v>
      </c>
      <c r="J54" s="120">
        <v>27.705977382875606</v>
      </c>
      <c r="K54" s="821">
        <v>2.5803325132334303</v>
      </c>
      <c r="L54" s="823">
        <v>12.534854245880862</v>
      </c>
      <c r="M54" s="823">
        <v>18.94803548795944</v>
      </c>
      <c r="N54" s="822">
        <v>15.326921643181986</v>
      </c>
      <c r="O54" s="833">
        <v>32.11511220457765</v>
      </c>
      <c r="P54" s="825">
        <v>5.706271485514633</v>
      </c>
      <c r="Q54" s="826">
        <v>6.163497970610391</v>
      </c>
      <c r="R54" s="829">
        <v>4.943343839111511</v>
      </c>
    </row>
    <row r="55" spans="2:18" ht="13.5" customHeight="1">
      <c r="B55" s="106" t="s">
        <v>188</v>
      </c>
      <c r="C55" s="201" t="s">
        <v>52</v>
      </c>
      <c r="D55" s="217" t="b">
        <f t="shared" si="1"/>
        <v>0</v>
      </c>
      <c r="E55" s="317"/>
      <c r="F55" s="820">
        <v>5.897143633092902</v>
      </c>
      <c r="G55" s="118">
        <v>1.7948717948717947</v>
      </c>
      <c r="H55" s="133">
        <v>23.589743589743588</v>
      </c>
      <c r="I55" s="119">
        <v>7.564102564102564</v>
      </c>
      <c r="J55" s="120">
        <v>29.102564102564106</v>
      </c>
      <c r="K55" s="832">
        <v>4.638107331417497</v>
      </c>
      <c r="L55" s="823">
        <v>11.214328677404264</v>
      </c>
      <c r="M55" s="823">
        <v>18.069014680656732</v>
      </c>
      <c r="N55" s="822">
        <v>13.996747532803136</v>
      </c>
      <c r="O55" s="824">
        <v>35.828376662434</v>
      </c>
      <c r="P55" s="825">
        <v>5.918722360782177</v>
      </c>
      <c r="Q55" s="826">
        <v>6.3558893866415165</v>
      </c>
      <c r="R55" s="829">
        <v>5.198624056813138</v>
      </c>
    </row>
    <row r="56" spans="2:18" ht="13.5" customHeight="1">
      <c r="B56" s="142" t="s">
        <v>188</v>
      </c>
      <c r="C56" s="278" t="s">
        <v>190</v>
      </c>
      <c r="D56" s="217" t="b">
        <f t="shared" si="1"/>
        <v>0</v>
      </c>
      <c r="E56" s="317"/>
      <c r="F56" s="838">
        <v>0.6617895343323206</v>
      </c>
      <c r="G56" s="149">
        <v>1.0380622837370241</v>
      </c>
      <c r="H56" s="282">
        <v>25.60553633217993</v>
      </c>
      <c r="I56" s="282">
        <v>11.937716262975778</v>
      </c>
      <c r="J56" s="151">
        <v>34.602076124567475</v>
      </c>
      <c r="K56" s="839">
        <v>5.309559579346881</v>
      </c>
      <c r="L56" s="859">
        <v>13.066339843441133</v>
      </c>
      <c r="M56" s="859">
        <v>13.857041195540445</v>
      </c>
      <c r="N56" s="840">
        <v>15.814027041986241</v>
      </c>
      <c r="O56" s="896">
        <v>31.87317150312327</v>
      </c>
      <c r="P56" s="897">
        <v>5.46066155858718</v>
      </c>
      <c r="Q56" s="843">
        <v>6.234802668495542</v>
      </c>
      <c r="R56" s="844">
        <v>4.301978350130646</v>
      </c>
    </row>
    <row r="57" spans="2:18" ht="13.5" customHeight="1">
      <c r="B57" s="179" t="s">
        <v>191</v>
      </c>
      <c r="C57" s="330" t="s">
        <v>54</v>
      </c>
      <c r="D57" s="304" t="b">
        <f t="shared" si="1"/>
        <v>0</v>
      </c>
      <c r="E57" s="305"/>
      <c r="F57" s="873">
        <v>0.4868405468151612</v>
      </c>
      <c r="G57" s="240">
        <v>0.7575757575757576</v>
      </c>
      <c r="H57" s="241">
        <v>16.414141414141415</v>
      </c>
      <c r="I57" s="241">
        <v>10.47979797979798</v>
      </c>
      <c r="J57" s="309">
        <v>37.24747474747475</v>
      </c>
      <c r="K57" s="898">
        <v>8.959669079627714</v>
      </c>
      <c r="L57" s="899">
        <v>8.16132368148914</v>
      </c>
      <c r="M57" s="899">
        <v>9.600827300930712</v>
      </c>
      <c r="N57" s="900">
        <v>18.37849017580145</v>
      </c>
      <c r="O57" s="901">
        <v>36.82730093071355</v>
      </c>
      <c r="P57" s="902">
        <v>5.021019133304522</v>
      </c>
      <c r="Q57" s="903">
        <v>6.171059857221307</v>
      </c>
      <c r="R57" s="904">
        <v>3.481855764813964</v>
      </c>
    </row>
    <row r="58" spans="1:18" ht="13.5" customHeight="1">
      <c r="A58" s="160" t="s">
        <v>192</v>
      </c>
      <c r="B58" s="106" t="s">
        <v>191</v>
      </c>
      <c r="C58" s="201" t="s">
        <v>55</v>
      </c>
      <c r="D58" s="217" t="b">
        <f t="shared" si="1"/>
        <v>0</v>
      </c>
      <c r="E58" s="218"/>
      <c r="F58" s="820">
        <v>0.14817980736329242</v>
      </c>
      <c r="G58" s="118" t="s">
        <v>88</v>
      </c>
      <c r="H58" s="119">
        <v>18.97810218978102</v>
      </c>
      <c r="I58" s="119">
        <v>10.218978102189782</v>
      </c>
      <c r="J58" s="122">
        <v>39.65936739659367</v>
      </c>
      <c r="K58" s="832">
        <v>10.27306115931229</v>
      </c>
      <c r="L58" s="822">
        <v>7.931016128173737</v>
      </c>
      <c r="M58" s="822">
        <v>7.840528024697929</v>
      </c>
      <c r="N58" s="822">
        <v>16.99047213498696</v>
      </c>
      <c r="O58" s="824">
        <v>42.90200670676532</v>
      </c>
      <c r="P58" s="834">
        <v>4.162628169157782</v>
      </c>
      <c r="Q58" s="831">
        <v>5.232287496508705</v>
      </c>
      <c r="R58" s="827">
        <v>2.8661701647483637</v>
      </c>
    </row>
    <row r="59" spans="1:18" ht="13.5" customHeight="1">
      <c r="A59" s="234">
        <v>38796</v>
      </c>
      <c r="B59" s="106" t="s">
        <v>191</v>
      </c>
      <c r="C59" s="107" t="s">
        <v>193</v>
      </c>
      <c r="D59" s="217" t="b">
        <f t="shared" si="1"/>
        <v>0</v>
      </c>
      <c r="E59" s="218"/>
      <c r="F59" s="820"/>
      <c r="G59" s="118"/>
      <c r="H59" s="119"/>
      <c r="I59" s="119"/>
      <c r="J59" s="120"/>
      <c r="K59" s="905"/>
      <c r="L59" s="906"/>
      <c r="M59" s="906"/>
      <c r="N59" s="906"/>
      <c r="O59" s="907"/>
      <c r="P59" s="905"/>
      <c r="Q59" s="906"/>
      <c r="R59" s="908"/>
    </row>
    <row r="60" spans="2:18" ht="13.5" customHeight="1">
      <c r="B60" s="106" t="s">
        <v>191</v>
      </c>
      <c r="C60" s="201" t="s">
        <v>56</v>
      </c>
      <c r="D60" s="217" t="b">
        <f t="shared" si="1"/>
        <v>0</v>
      </c>
      <c r="E60" s="218"/>
      <c r="F60" s="820">
        <v>0.05755592252650201</v>
      </c>
      <c r="G60" s="118">
        <v>0.6688963210702341</v>
      </c>
      <c r="H60" s="119">
        <v>19.39799331103679</v>
      </c>
      <c r="I60" s="119">
        <v>10.702341137123746</v>
      </c>
      <c r="J60" s="122">
        <v>42.80936454849498</v>
      </c>
      <c r="K60" s="832">
        <v>5.6155943844056155</v>
      </c>
      <c r="L60" s="823">
        <v>9.857590142409856</v>
      </c>
      <c r="M60" s="822">
        <v>10.211089788910211</v>
      </c>
      <c r="N60" s="822">
        <v>15.877184122815876</v>
      </c>
      <c r="O60" s="828">
        <v>40.470659529340466</v>
      </c>
      <c r="P60" s="825">
        <v>6.018035121025155</v>
      </c>
      <c r="Q60" s="826">
        <v>7.339007547775815</v>
      </c>
      <c r="R60" s="827">
        <v>4.108635097493036</v>
      </c>
    </row>
    <row r="61" spans="2:18" ht="13.5" customHeight="1">
      <c r="B61" s="106" t="s">
        <v>191</v>
      </c>
      <c r="C61" s="201" t="s">
        <v>194</v>
      </c>
      <c r="D61" s="217" t="b">
        <f t="shared" si="1"/>
        <v>0</v>
      </c>
      <c r="E61" s="218"/>
      <c r="F61" s="820">
        <v>0.3706568010967757</v>
      </c>
      <c r="G61" s="118">
        <v>1.7543859649122806</v>
      </c>
      <c r="H61" s="133">
        <v>31.57894736842105</v>
      </c>
      <c r="I61" s="133">
        <v>14.035087719298245</v>
      </c>
      <c r="J61" s="120">
        <v>19.298245614035086</v>
      </c>
      <c r="K61" s="832">
        <v>10.954848260547742</v>
      </c>
      <c r="L61" s="823">
        <v>10.658771280532939</v>
      </c>
      <c r="M61" s="823">
        <v>17.394522575869726</v>
      </c>
      <c r="N61" s="822">
        <v>13.150752528990871</v>
      </c>
      <c r="O61" s="833">
        <v>33.11127559832223</v>
      </c>
      <c r="P61" s="825">
        <v>6.891798759476224</v>
      </c>
      <c r="Q61" s="826">
        <v>8.705701078582434</v>
      </c>
      <c r="R61" s="827">
        <v>4.21172453044963</v>
      </c>
    </row>
    <row r="62" spans="2:18" ht="13.5" customHeight="1">
      <c r="B62" s="106" t="s">
        <v>191</v>
      </c>
      <c r="C62" s="201" t="s">
        <v>58</v>
      </c>
      <c r="D62" s="217" t="b">
        <f t="shared" si="1"/>
        <v>0</v>
      </c>
      <c r="E62" s="218"/>
      <c r="F62" s="820">
        <v>0.3012082619395777</v>
      </c>
      <c r="G62" s="118">
        <v>1.1627906976744187</v>
      </c>
      <c r="H62" s="133">
        <v>36.04651162790697</v>
      </c>
      <c r="I62" s="133">
        <v>22.093023255813954</v>
      </c>
      <c r="J62" s="120">
        <v>27.906976744186046</v>
      </c>
      <c r="K62" s="832">
        <v>12.02800169707255</v>
      </c>
      <c r="L62" s="823">
        <v>9.291472210436996</v>
      </c>
      <c r="M62" s="823">
        <v>19.049639372083156</v>
      </c>
      <c r="N62" s="822">
        <v>12.02800169707255</v>
      </c>
      <c r="O62" s="833">
        <v>30.780653372931692</v>
      </c>
      <c r="P62" s="825">
        <v>6.001994017946162</v>
      </c>
      <c r="Q62" s="826">
        <v>7.50332005312085</v>
      </c>
      <c r="R62" s="827">
        <v>3.744383424862706</v>
      </c>
    </row>
    <row r="63" spans="2:18" ht="13.5" customHeight="1">
      <c r="B63" s="106" t="s">
        <v>191</v>
      </c>
      <c r="C63" s="201" t="s">
        <v>195</v>
      </c>
      <c r="D63" s="217" t="b">
        <f t="shared" si="1"/>
        <v>0</v>
      </c>
      <c r="E63" s="218"/>
      <c r="F63" s="820">
        <v>0.18343625203812913</v>
      </c>
      <c r="G63" s="118">
        <v>1.8867924528301887</v>
      </c>
      <c r="H63" s="133">
        <v>23.89937106918239</v>
      </c>
      <c r="I63" s="133">
        <v>14.465408805031446</v>
      </c>
      <c r="J63" s="122">
        <v>36.477987421383645</v>
      </c>
      <c r="K63" s="832">
        <v>10.920810313075506</v>
      </c>
      <c r="L63" s="823">
        <v>8.802946593001842</v>
      </c>
      <c r="M63" s="823">
        <v>17.697974217311234</v>
      </c>
      <c r="N63" s="822">
        <v>15.359116022099448</v>
      </c>
      <c r="O63" s="833">
        <v>34.86187845303868</v>
      </c>
      <c r="P63" s="825">
        <v>5.892547660311958</v>
      </c>
      <c r="Q63" s="826">
        <v>7.50812887969258</v>
      </c>
      <c r="R63" s="827">
        <v>3.602848764139087</v>
      </c>
    </row>
    <row r="64" spans="2:18" ht="13.5" customHeight="1">
      <c r="B64" s="106" t="s">
        <v>191</v>
      </c>
      <c r="C64" s="201" t="s">
        <v>196</v>
      </c>
      <c r="D64" s="217" t="b">
        <f t="shared" si="1"/>
        <v>0</v>
      </c>
      <c r="E64" s="218"/>
      <c r="F64" s="820">
        <v>0.0069852533872218694</v>
      </c>
      <c r="G64" s="118">
        <v>1.9607843137254901</v>
      </c>
      <c r="H64" s="133">
        <v>24.509803921568626</v>
      </c>
      <c r="I64" s="119">
        <v>8.823529411764707</v>
      </c>
      <c r="J64" s="122">
        <v>35.294117647058826</v>
      </c>
      <c r="K64" s="832">
        <v>5.14268727705113</v>
      </c>
      <c r="L64" s="823">
        <v>10.46373365041617</v>
      </c>
      <c r="M64" s="822">
        <v>10.136741973840666</v>
      </c>
      <c r="N64" s="822">
        <v>17.033293697978596</v>
      </c>
      <c r="O64" s="824">
        <v>39.92271105826397</v>
      </c>
      <c r="P64" s="825">
        <v>5.823068309070549</v>
      </c>
      <c r="Q64" s="826">
        <v>7.338129496402877</v>
      </c>
      <c r="R64" s="827">
        <v>3.698722259583053</v>
      </c>
    </row>
    <row r="65" spans="2:18" ht="13.5" customHeight="1">
      <c r="B65" s="106" t="s">
        <v>191</v>
      </c>
      <c r="C65" s="201" t="s">
        <v>197</v>
      </c>
      <c r="D65" s="217" t="b">
        <f t="shared" si="1"/>
        <v>0</v>
      </c>
      <c r="E65" s="218"/>
      <c r="F65" s="820">
        <v>0.016231029533425163</v>
      </c>
      <c r="G65" s="118" t="s">
        <v>88</v>
      </c>
      <c r="H65" s="119">
        <v>20.353982300884958</v>
      </c>
      <c r="I65" s="119">
        <v>11.504424778761061</v>
      </c>
      <c r="J65" s="122">
        <v>42.47787610619469</v>
      </c>
      <c r="K65" s="832">
        <v>17.260108630054315</v>
      </c>
      <c r="L65" s="822">
        <v>8.127137396902032</v>
      </c>
      <c r="M65" s="822">
        <v>8.288070810702072</v>
      </c>
      <c r="N65" s="822">
        <v>17.72279219472943</v>
      </c>
      <c r="O65" s="833">
        <v>31.080265540132768</v>
      </c>
      <c r="P65" s="834">
        <v>4.2934154793993065</v>
      </c>
      <c r="Q65" s="831">
        <v>5.648179652943178</v>
      </c>
      <c r="R65" s="827">
        <v>2.5277161862527717</v>
      </c>
    </row>
    <row r="66" spans="1:18" ht="13.5" customHeight="1">
      <c r="A66" s="135" t="s">
        <v>198</v>
      </c>
      <c r="B66" s="161" t="s">
        <v>191</v>
      </c>
      <c r="C66" s="162" t="s">
        <v>199</v>
      </c>
      <c r="D66" s="217" t="b">
        <f t="shared" si="1"/>
        <v>0</v>
      </c>
      <c r="E66" s="218"/>
      <c r="F66" s="820">
        <v>0.11703330716395681</v>
      </c>
      <c r="G66" s="118">
        <v>4.918032786885246</v>
      </c>
      <c r="H66" s="133">
        <v>24.59016393442623</v>
      </c>
      <c r="I66" s="133">
        <v>14.754098360655737</v>
      </c>
      <c r="J66" s="122">
        <v>34.42622950819672</v>
      </c>
      <c r="K66" s="832">
        <v>11.335012594458437</v>
      </c>
      <c r="L66" s="823">
        <v>8.564231738035264</v>
      </c>
      <c r="M66" s="823">
        <v>20.431010355443604</v>
      </c>
      <c r="N66" s="822">
        <v>14.357682619647354</v>
      </c>
      <c r="O66" s="833">
        <v>33.41729638958858</v>
      </c>
      <c r="P66" s="834">
        <v>5.3008216273522395</v>
      </c>
      <c r="Q66" s="826">
        <v>6.762849413886383</v>
      </c>
      <c r="R66" s="827">
        <v>3.215434083601286</v>
      </c>
    </row>
    <row r="67" spans="1:18" ht="13.5" customHeight="1">
      <c r="A67" s="135" t="s">
        <v>198</v>
      </c>
      <c r="B67" s="161" t="s">
        <v>191</v>
      </c>
      <c r="C67" s="162" t="s">
        <v>200</v>
      </c>
      <c r="D67" s="217" t="b">
        <f t="shared" si="1"/>
        <v>0</v>
      </c>
      <c r="E67" s="218"/>
      <c r="F67" s="820">
        <v>0.08901634474054368</v>
      </c>
      <c r="G67" s="118">
        <v>0.3508771929824561</v>
      </c>
      <c r="H67" s="133">
        <v>21.75438596491228</v>
      </c>
      <c r="I67" s="133">
        <v>18.947368421052634</v>
      </c>
      <c r="J67" s="122">
        <v>36.49122807017544</v>
      </c>
      <c r="K67" s="832">
        <v>5.63989036474805</v>
      </c>
      <c r="L67" s="823">
        <v>12.218005481762598</v>
      </c>
      <c r="M67" s="823">
        <v>16.61395741092136</v>
      </c>
      <c r="N67" s="822">
        <v>15.570314147164241</v>
      </c>
      <c r="O67" s="833">
        <v>32.9011174362218</v>
      </c>
      <c r="P67" s="825">
        <v>5.56495769039323</v>
      </c>
      <c r="Q67" s="826">
        <v>6.679258241758242</v>
      </c>
      <c r="R67" s="827">
        <v>4.0274816394219375</v>
      </c>
    </row>
    <row r="68" spans="1:18" ht="13.5" customHeight="1">
      <c r="A68" s="160" t="s">
        <v>201</v>
      </c>
      <c r="B68" s="161" t="s">
        <v>191</v>
      </c>
      <c r="C68" s="162" t="s">
        <v>202</v>
      </c>
      <c r="D68" s="217" t="b">
        <f t="shared" si="1"/>
        <v>0</v>
      </c>
      <c r="E68" s="218"/>
      <c r="F68" s="820">
        <v>0.01033171180828078</v>
      </c>
      <c r="G68" s="118" t="s">
        <v>88</v>
      </c>
      <c r="H68" s="133">
        <v>22.448979591836736</v>
      </c>
      <c r="I68" s="133">
        <v>12.244897959183673</v>
      </c>
      <c r="J68" s="122">
        <v>38.775510204081634</v>
      </c>
      <c r="K68" s="832">
        <v>22.52252252252252</v>
      </c>
      <c r="L68" s="822">
        <v>6.774774774774775</v>
      </c>
      <c r="M68" s="822">
        <v>8.072072072072071</v>
      </c>
      <c r="N68" s="822">
        <v>14.558558558558559</v>
      </c>
      <c r="O68" s="833">
        <v>28.396396396396394</v>
      </c>
      <c r="P68" s="834">
        <v>3.039832285115304</v>
      </c>
      <c r="Q68" s="831">
        <v>3.263546798029557</v>
      </c>
      <c r="R68" s="827">
        <v>2.7463651050080773</v>
      </c>
    </row>
    <row r="69" spans="1:18" ht="13.5" customHeight="1">
      <c r="A69" s="160" t="s">
        <v>201</v>
      </c>
      <c r="B69" s="161" t="s">
        <v>191</v>
      </c>
      <c r="C69" s="162" t="s">
        <v>203</v>
      </c>
      <c r="D69" s="217" t="b">
        <f t="shared" si="1"/>
        <v>0</v>
      </c>
      <c r="E69" s="218"/>
      <c r="F69" s="820">
        <v>0.009294454489174127</v>
      </c>
      <c r="G69" s="118">
        <v>2.898550724637681</v>
      </c>
      <c r="H69" s="133">
        <v>26.08695652173913</v>
      </c>
      <c r="I69" s="133">
        <v>13.043478260869565</v>
      </c>
      <c r="J69" s="120">
        <v>30.434782608695656</v>
      </c>
      <c r="K69" s="832">
        <v>22.30263157894737</v>
      </c>
      <c r="L69" s="823">
        <v>8.651315789473685</v>
      </c>
      <c r="M69" s="822">
        <v>6.677631578947368</v>
      </c>
      <c r="N69" s="822">
        <v>17.138157894736842</v>
      </c>
      <c r="O69" s="833">
        <v>33.19078947368421</v>
      </c>
      <c r="P69" s="834">
        <v>3.85831752055661</v>
      </c>
      <c r="Q69" s="831">
        <v>5.158730158730158</v>
      </c>
      <c r="R69" s="827">
        <v>2.2174535050071533</v>
      </c>
    </row>
    <row r="70" spans="1:18" ht="13.5" customHeight="1">
      <c r="A70" s="160" t="s">
        <v>201</v>
      </c>
      <c r="B70" s="161" t="s">
        <v>191</v>
      </c>
      <c r="C70" s="162" t="s">
        <v>204</v>
      </c>
      <c r="D70" s="217" t="b">
        <f t="shared" si="1"/>
        <v>0</v>
      </c>
      <c r="E70" s="218"/>
      <c r="F70" s="820">
        <v>0.03114952038849802</v>
      </c>
      <c r="G70" s="118">
        <v>3.0303030303030303</v>
      </c>
      <c r="H70" s="133">
        <v>27.27272727272727</v>
      </c>
      <c r="I70" s="133">
        <v>15.151515151515152</v>
      </c>
      <c r="J70" s="122">
        <v>33.33333333333333</v>
      </c>
      <c r="K70" s="832">
        <v>31.33169934640523</v>
      </c>
      <c r="L70" s="822">
        <v>7.393790849673203</v>
      </c>
      <c r="M70" s="822">
        <v>9.558823529411764</v>
      </c>
      <c r="N70" s="822">
        <v>12.867647058823529</v>
      </c>
      <c r="O70" s="833">
        <v>28.063725490196077</v>
      </c>
      <c r="P70" s="834">
        <v>3.0878859857482186</v>
      </c>
      <c r="Q70" s="831">
        <v>4.163726182074806</v>
      </c>
      <c r="R70" s="857">
        <v>1.7132551848512172</v>
      </c>
    </row>
    <row r="71" spans="1:18" ht="13.5" customHeight="1">
      <c r="A71" s="160" t="s">
        <v>201</v>
      </c>
      <c r="B71" s="161" t="s">
        <v>191</v>
      </c>
      <c r="C71" s="162" t="s">
        <v>205</v>
      </c>
      <c r="D71" s="217" t="b">
        <f t="shared" si="1"/>
        <v>0</v>
      </c>
      <c r="E71" s="218"/>
      <c r="F71" s="820">
        <v>0.006592806454292763</v>
      </c>
      <c r="G71" s="118" t="s">
        <v>88</v>
      </c>
      <c r="H71" s="119">
        <v>17.741935483870968</v>
      </c>
      <c r="I71" s="119">
        <v>4.838709677419355</v>
      </c>
      <c r="J71" s="122">
        <v>41.935483870967744</v>
      </c>
      <c r="K71" s="832">
        <v>26.66890305266689</v>
      </c>
      <c r="L71" s="822">
        <v>7.212344850721235</v>
      </c>
      <c r="M71" s="822">
        <v>6.071787990607179</v>
      </c>
      <c r="N71" s="822">
        <v>15.129151291512915</v>
      </c>
      <c r="O71" s="833">
        <v>31.700771553170075</v>
      </c>
      <c r="P71" s="834">
        <v>4.178720668595307</v>
      </c>
      <c r="Q71" s="831">
        <v>5.396825396825397</v>
      </c>
      <c r="R71" s="857">
        <v>2.9296875</v>
      </c>
    </row>
    <row r="72" spans="1:18" ht="13.5" customHeight="1">
      <c r="A72" s="160" t="s">
        <v>201</v>
      </c>
      <c r="B72" s="161" t="s">
        <v>191</v>
      </c>
      <c r="C72" s="162" t="s">
        <v>206</v>
      </c>
      <c r="D72" s="217" t="b">
        <f t="shared" si="1"/>
        <v>0</v>
      </c>
      <c r="E72" s="218"/>
      <c r="F72" s="820">
        <v>0.0499166205274293</v>
      </c>
      <c r="G72" s="118">
        <v>0.5649717514124294</v>
      </c>
      <c r="H72" s="119">
        <v>16.38418079096045</v>
      </c>
      <c r="I72" s="133">
        <v>19.774011299435028</v>
      </c>
      <c r="J72" s="122">
        <v>34.463276836158194</v>
      </c>
      <c r="K72" s="832">
        <v>12.60571246210308</v>
      </c>
      <c r="L72" s="822">
        <v>8.13786500718047</v>
      </c>
      <c r="M72" s="823">
        <v>14.360938247965535</v>
      </c>
      <c r="N72" s="822">
        <v>17.967129408010212</v>
      </c>
      <c r="O72" s="833">
        <v>32.37593745013563</v>
      </c>
      <c r="P72" s="834">
        <v>5.26077097505669</v>
      </c>
      <c r="Q72" s="826">
        <v>6.754116662015071</v>
      </c>
      <c r="R72" s="827">
        <v>3.496042216358839</v>
      </c>
    </row>
    <row r="73" spans="1:18" ht="13.5" customHeight="1">
      <c r="A73" s="160" t="s">
        <v>201</v>
      </c>
      <c r="B73" s="161" t="s">
        <v>191</v>
      </c>
      <c r="C73" s="162" t="s">
        <v>207</v>
      </c>
      <c r="D73" s="217" t="b">
        <f aca="true" t="shared" si="2" ref="D73:D92">EXACT(C73,E73)</f>
        <v>0</v>
      </c>
      <c r="E73" s="218"/>
      <c r="F73" s="820">
        <v>0.005995874949248941</v>
      </c>
      <c r="G73" s="118">
        <v>12.068965517241379</v>
      </c>
      <c r="H73" s="133">
        <v>31.03448275862069</v>
      </c>
      <c r="I73" s="119">
        <v>6.896551724137931</v>
      </c>
      <c r="J73" s="120">
        <v>29.310344827586203</v>
      </c>
      <c r="K73" s="832">
        <v>33.19368353206574</v>
      </c>
      <c r="L73" s="823">
        <v>8.572349339349017</v>
      </c>
      <c r="M73" s="822">
        <v>6.058652916532388</v>
      </c>
      <c r="N73" s="822">
        <v>12.149532710280374</v>
      </c>
      <c r="O73" s="833">
        <v>26.812761843377373</v>
      </c>
      <c r="P73" s="834">
        <v>2.696770147381624</v>
      </c>
      <c r="Q73" s="831">
        <v>3.2942490228922394</v>
      </c>
      <c r="R73" s="857">
        <v>1.9313304721030045</v>
      </c>
    </row>
    <row r="74" spans="1:18" ht="13.5" customHeight="1">
      <c r="A74" s="160" t="s">
        <v>201</v>
      </c>
      <c r="B74" s="161" t="s">
        <v>191</v>
      </c>
      <c r="C74" s="162" t="s">
        <v>208</v>
      </c>
      <c r="D74" s="217" t="b">
        <f t="shared" si="2"/>
        <v>0</v>
      </c>
      <c r="E74" s="218"/>
      <c r="F74" s="820">
        <v>0.014022027648390976</v>
      </c>
      <c r="G74" s="118" t="s">
        <v>88</v>
      </c>
      <c r="H74" s="133">
        <v>24</v>
      </c>
      <c r="I74" s="133">
        <v>14.666666666666666</v>
      </c>
      <c r="J74" s="122">
        <v>32</v>
      </c>
      <c r="K74" s="832">
        <v>22.73838630806846</v>
      </c>
      <c r="L74" s="823">
        <v>9.186168354872512</v>
      </c>
      <c r="M74" s="822">
        <v>8.557457212713937</v>
      </c>
      <c r="N74" s="822">
        <v>14.984282221446035</v>
      </c>
      <c r="O74" s="833">
        <v>29.898707649318894</v>
      </c>
      <c r="P74" s="834">
        <v>4.022795843110962</v>
      </c>
      <c r="Q74" s="831">
        <v>5.465465465465465</v>
      </c>
      <c r="R74" s="857">
        <v>2.2003034901365703</v>
      </c>
    </row>
    <row r="75" spans="1:18" ht="13.5" customHeight="1">
      <c r="A75" s="160" t="s">
        <v>209</v>
      </c>
      <c r="B75" s="163" t="s">
        <v>191</v>
      </c>
      <c r="C75" s="271" t="s">
        <v>210</v>
      </c>
      <c r="D75" s="312" t="b">
        <f t="shared" si="2"/>
        <v>0</v>
      </c>
      <c r="E75" s="313"/>
      <c r="F75" s="845">
        <v>0.016309465622555176</v>
      </c>
      <c r="G75" s="174">
        <v>0.9615384615384616</v>
      </c>
      <c r="H75" s="211">
        <v>18.269230769230766</v>
      </c>
      <c r="I75" s="211">
        <v>14.423076923076922</v>
      </c>
      <c r="J75" s="176">
        <v>33.65384615384615</v>
      </c>
      <c r="K75" s="909"/>
      <c r="L75" s="910"/>
      <c r="M75" s="910"/>
      <c r="N75" s="910"/>
      <c r="O75" s="911"/>
      <c r="P75" s="909"/>
      <c r="Q75" s="910"/>
      <c r="R75" s="912"/>
    </row>
    <row r="76" spans="1:18" ht="13.5" customHeight="1">
      <c r="A76" s="135" t="s">
        <v>211</v>
      </c>
      <c r="B76" s="333" t="s">
        <v>212</v>
      </c>
      <c r="C76" s="180" t="s">
        <v>213</v>
      </c>
      <c r="D76" s="181" t="b">
        <f t="shared" si="2"/>
        <v>0</v>
      </c>
      <c r="E76" s="182"/>
      <c r="F76" s="913">
        <v>0</v>
      </c>
      <c r="G76" s="240"/>
      <c r="H76" s="241"/>
      <c r="I76" s="241"/>
      <c r="J76" s="242"/>
      <c r="K76" s="914"/>
      <c r="L76" s="899"/>
      <c r="M76" s="899"/>
      <c r="N76" s="899"/>
      <c r="O76" s="915"/>
      <c r="P76" s="902"/>
      <c r="Q76" s="916"/>
      <c r="R76" s="904"/>
    </row>
    <row r="77" spans="2:18" ht="13.5" customHeight="1">
      <c r="B77" s="205" t="s">
        <v>212</v>
      </c>
      <c r="C77" s="206" t="s">
        <v>72</v>
      </c>
      <c r="D77" s="165" t="b">
        <f t="shared" si="2"/>
        <v>0</v>
      </c>
      <c r="E77" s="166"/>
      <c r="F77" s="845">
        <v>0.06582111431494062</v>
      </c>
      <c r="G77" s="174">
        <v>6</v>
      </c>
      <c r="H77" s="211">
        <v>40</v>
      </c>
      <c r="I77" s="211">
        <v>16</v>
      </c>
      <c r="J77" s="212">
        <v>14</v>
      </c>
      <c r="K77" s="846">
        <v>11.102341489081821</v>
      </c>
      <c r="L77" s="881">
        <v>8.62930807682189</v>
      </c>
      <c r="M77" s="881">
        <v>21.67850565640621</v>
      </c>
      <c r="N77" s="847">
        <v>14.68034727703236</v>
      </c>
      <c r="O77" s="882">
        <v>30.6761378584583</v>
      </c>
      <c r="P77" s="917">
        <v>5.939123979213066</v>
      </c>
      <c r="Q77" s="918">
        <v>7.298657718120806</v>
      </c>
      <c r="R77" s="919">
        <v>3.9831019915509955</v>
      </c>
    </row>
    <row r="78" spans="2:18" ht="13.5" customHeight="1">
      <c r="B78" s="85" t="s">
        <v>214</v>
      </c>
      <c r="C78" s="245" t="s">
        <v>73</v>
      </c>
      <c r="D78" s="217" t="b">
        <f t="shared" si="2"/>
        <v>0</v>
      </c>
      <c r="E78" s="218"/>
      <c r="F78" s="811">
        <v>0.27054445903167185</v>
      </c>
      <c r="G78" s="343" t="s">
        <v>88</v>
      </c>
      <c r="H78" s="812">
        <v>25.837320574162682</v>
      </c>
      <c r="I78" s="812">
        <v>30.14354066985646</v>
      </c>
      <c r="J78" s="257">
        <v>25.358851674641148</v>
      </c>
      <c r="K78" s="920">
        <v>6.761604522230677</v>
      </c>
      <c r="L78" s="815">
        <v>11.979562995977824</v>
      </c>
      <c r="M78" s="815">
        <v>21.92629633655832</v>
      </c>
      <c r="N78" s="814">
        <v>15.132079573866724</v>
      </c>
      <c r="O78" s="921">
        <v>28.611805631046856</v>
      </c>
      <c r="P78" s="856">
        <v>6.476209841398943</v>
      </c>
      <c r="Q78" s="895">
        <v>8.103868943882887</v>
      </c>
      <c r="R78" s="857">
        <v>4.19716935090288</v>
      </c>
    </row>
    <row r="79" spans="2:18" ht="13.5" customHeight="1">
      <c r="B79" s="106" t="s">
        <v>214</v>
      </c>
      <c r="C79" s="201" t="s">
        <v>74</v>
      </c>
      <c r="D79" s="217" t="b">
        <f t="shared" si="2"/>
        <v>0</v>
      </c>
      <c r="E79" s="218"/>
      <c r="F79" s="820">
        <v>0.05337704667482321</v>
      </c>
      <c r="G79" s="118" t="s">
        <v>88</v>
      </c>
      <c r="H79" s="119">
        <v>15.217391304347828</v>
      </c>
      <c r="I79" s="119">
        <v>7.971014492753622</v>
      </c>
      <c r="J79" s="122">
        <v>47.10144927536232</v>
      </c>
      <c r="K79" s="832">
        <v>12.989544568491937</v>
      </c>
      <c r="L79" s="822">
        <v>8.222576643629276</v>
      </c>
      <c r="M79" s="823">
        <v>14.105972000708844</v>
      </c>
      <c r="N79" s="822">
        <v>15.807194754563175</v>
      </c>
      <c r="O79" s="824">
        <v>34.059897217791956</v>
      </c>
      <c r="P79" s="825">
        <v>6.650124069478908</v>
      </c>
      <c r="Q79" s="826">
        <v>8.180252583237658</v>
      </c>
      <c r="R79" s="922">
        <v>4.568527918781726</v>
      </c>
    </row>
    <row r="80" spans="2:18" ht="13.5" customHeight="1">
      <c r="B80" s="106" t="s">
        <v>214</v>
      </c>
      <c r="C80" s="201" t="s">
        <v>75</v>
      </c>
      <c r="D80" s="217" t="b">
        <f t="shared" si="2"/>
        <v>0</v>
      </c>
      <c r="E80" s="218"/>
      <c r="F80" s="820">
        <v>0.3686202164812787</v>
      </c>
      <c r="G80" s="118">
        <v>1</v>
      </c>
      <c r="H80" s="133">
        <v>32</v>
      </c>
      <c r="I80" s="133">
        <v>18</v>
      </c>
      <c r="J80" s="120">
        <v>18</v>
      </c>
      <c r="K80" s="832">
        <v>8.853640951694304</v>
      </c>
      <c r="L80" s="823">
        <v>9.343907714491708</v>
      </c>
      <c r="M80" s="823">
        <v>19.78370583994232</v>
      </c>
      <c r="N80" s="822">
        <v>14.14563806777217</v>
      </c>
      <c r="O80" s="833">
        <v>30.43979812545061</v>
      </c>
      <c r="P80" s="825">
        <v>6.41025641025641</v>
      </c>
      <c r="Q80" s="826">
        <v>7.267376047090786</v>
      </c>
      <c r="R80" s="819">
        <v>5.145339124624123</v>
      </c>
    </row>
    <row r="81" spans="2:18" ht="13.5" customHeight="1">
      <c r="B81" s="106" t="s">
        <v>214</v>
      </c>
      <c r="C81" s="201" t="s">
        <v>76</v>
      </c>
      <c r="D81" s="217" t="b">
        <f t="shared" si="2"/>
        <v>0</v>
      </c>
      <c r="E81" s="218"/>
      <c r="F81" s="820">
        <v>0.16226854566053578</v>
      </c>
      <c r="G81" s="118">
        <v>0.7042253521126761</v>
      </c>
      <c r="H81" s="133">
        <v>27.464788732394368</v>
      </c>
      <c r="I81" s="133">
        <v>16.19718309859155</v>
      </c>
      <c r="J81" s="120">
        <v>22.535211267605636</v>
      </c>
      <c r="K81" s="832">
        <v>13.088512241054614</v>
      </c>
      <c r="L81" s="823">
        <v>12.366603892027621</v>
      </c>
      <c r="M81" s="823">
        <v>16.77652228499686</v>
      </c>
      <c r="N81" s="822">
        <v>13.904582548650346</v>
      </c>
      <c r="O81" s="833">
        <v>29.347143753923415</v>
      </c>
      <c r="P81" s="825">
        <v>8.237327188940093</v>
      </c>
      <c r="Q81" s="826">
        <v>9.69488188976378</v>
      </c>
      <c r="R81" s="829">
        <v>6.180555555555555</v>
      </c>
    </row>
    <row r="82" spans="1:18" ht="13.5" customHeight="1">
      <c r="A82" s="160" t="s">
        <v>167</v>
      </c>
      <c r="B82" s="161" t="s">
        <v>214</v>
      </c>
      <c r="C82" s="162" t="s">
        <v>215</v>
      </c>
      <c r="D82" s="217" t="b">
        <f t="shared" si="2"/>
        <v>0</v>
      </c>
      <c r="E82" s="218"/>
      <c r="F82" s="820">
        <v>0.18393556036995223</v>
      </c>
      <c r="G82" s="265">
        <v>2.8169014084507045</v>
      </c>
      <c r="H82" s="133">
        <v>28.169014084507044</v>
      </c>
      <c r="I82" s="133">
        <v>15.492957746478872</v>
      </c>
      <c r="J82" s="122">
        <v>32.3943661971831</v>
      </c>
      <c r="K82" s="821"/>
      <c r="L82" s="822"/>
      <c r="M82" s="822"/>
      <c r="N82" s="822"/>
      <c r="O82" s="833"/>
      <c r="P82" s="834"/>
      <c r="Q82" s="831"/>
      <c r="R82" s="827"/>
    </row>
    <row r="83" spans="1:18" ht="13.5" customHeight="1">
      <c r="A83" s="160" t="s">
        <v>165</v>
      </c>
      <c r="B83" s="161" t="s">
        <v>214</v>
      </c>
      <c r="C83" s="162" t="s">
        <v>216</v>
      </c>
      <c r="D83" s="217" t="b">
        <f t="shared" si="2"/>
        <v>0</v>
      </c>
      <c r="E83" s="218"/>
      <c r="F83" s="820">
        <v>0.12246698278352983</v>
      </c>
      <c r="G83" s="118">
        <v>5.88235294117647</v>
      </c>
      <c r="H83" s="133">
        <v>36.97478991596639</v>
      </c>
      <c r="I83" s="133">
        <v>13.445378151260504</v>
      </c>
      <c r="J83" s="120">
        <v>27.73109243697479</v>
      </c>
      <c r="K83" s="832">
        <v>18.27956989247312</v>
      </c>
      <c r="L83" s="823">
        <v>12.538040170419965</v>
      </c>
      <c r="M83" s="823">
        <v>15.54067762223575</v>
      </c>
      <c r="N83" s="822">
        <v>18.11726516534794</v>
      </c>
      <c r="O83" s="833">
        <v>22.80381416108744</v>
      </c>
      <c r="P83" s="825">
        <v>6.647727272727273</v>
      </c>
      <c r="Q83" s="826">
        <v>7.987012987012987</v>
      </c>
      <c r="R83" s="829">
        <v>4.772727272727273</v>
      </c>
    </row>
    <row r="84" spans="1:18" ht="13.5" customHeight="1">
      <c r="A84" s="160" t="s">
        <v>172</v>
      </c>
      <c r="B84" s="161" t="s">
        <v>214</v>
      </c>
      <c r="C84" s="162" t="s">
        <v>217</v>
      </c>
      <c r="D84" s="217" t="b">
        <f t="shared" si="2"/>
        <v>0</v>
      </c>
      <c r="E84" s="218"/>
      <c r="F84" s="820">
        <v>0.3547905926483527</v>
      </c>
      <c r="G84" s="118" t="s">
        <v>88</v>
      </c>
      <c r="H84" s="133">
        <v>24.096385542168676</v>
      </c>
      <c r="I84" s="133">
        <v>16.46586345381526</v>
      </c>
      <c r="J84" s="120">
        <v>25.702811244979916</v>
      </c>
      <c r="K84" s="832">
        <v>13.722084367245657</v>
      </c>
      <c r="L84" s="823">
        <v>9.371381306865176</v>
      </c>
      <c r="M84" s="823">
        <v>16.468155500413566</v>
      </c>
      <c r="N84" s="822">
        <v>15.434243176178661</v>
      </c>
      <c r="O84" s="830">
        <v>30.024813895781637</v>
      </c>
      <c r="P84" s="825">
        <v>6.640926640926641</v>
      </c>
      <c r="Q84" s="826">
        <v>7.911017506910623</v>
      </c>
      <c r="R84" s="829">
        <v>4.838408369138801</v>
      </c>
    </row>
    <row r="85" spans="1:18" ht="13.5" customHeight="1">
      <c r="A85" s="160" t="s">
        <v>172</v>
      </c>
      <c r="B85" s="161" t="s">
        <v>214</v>
      </c>
      <c r="C85" s="162" t="s">
        <v>218</v>
      </c>
      <c r="D85" s="217" t="b">
        <f t="shared" si="2"/>
        <v>0</v>
      </c>
      <c r="E85" s="218"/>
      <c r="F85" s="820">
        <v>0.02197320859303048</v>
      </c>
      <c r="G85" s="118" t="s">
        <v>88</v>
      </c>
      <c r="H85" s="133">
        <v>30</v>
      </c>
      <c r="I85" s="133">
        <v>22</v>
      </c>
      <c r="J85" s="120">
        <v>22</v>
      </c>
      <c r="K85" s="832">
        <v>15.424610051993067</v>
      </c>
      <c r="L85" s="823">
        <v>11.091854419410744</v>
      </c>
      <c r="M85" s="823">
        <v>16.377816291161178</v>
      </c>
      <c r="N85" s="822">
        <v>15.121317157712305</v>
      </c>
      <c r="O85" s="833">
        <v>28.119584055459274</v>
      </c>
      <c r="P85" s="825">
        <v>7.085346215780998</v>
      </c>
      <c r="Q85" s="826">
        <v>9.009628610729022</v>
      </c>
      <c r="R85" s="827">
        <v>4.368932038834951</v>
      </c>
    </row>
    <row r="86" spans="1:18" ht="13.5" customHeight="1">
      <c r="A86" s="135" t="s">
        <v>198</v>
      </c>
      <c r="B86" s="163" t="s">
        <v>214</v>
      </c>
      <c r="C86" s="164" t="s">
        <v>219</v>
      </c>
      <c r="D86" s="312" t="b">
        <f t="shared" si="2"/>
        <v>0</v>
      </c>
      <c r="E86" s="313"/>
      <c r="F86" s="845">
        <v>0.029187729869317544</v>
      </c>
      <c r="G86" s="174">
        <v>1.5384615384615385</v>
      </c>
      <c r="H86" s="211">
        <v>31.538461538461537</v>
      </c>
      <c r="I86" s="211">
        <v>13.076923076923078</v>
      </c>
      <c r="J86" s="212">
        <v>26.923076923076923</v>
      </c>
      <c r="K86" s="846">
        <v>10.842831433713258</v>
      </c>
      <c r="L86" s="881">
        <v>10.467906418716257</v>
      </c>
      <c r="M86" s="881">
        <v>14.892021595680863</v>
      </c>
      <c r="N86" s="847">
        <v>14.847030593881225</v>
      </c>
      <c r="O86" s="882">
        <v>33.23335332933413</v>
      </c>
      <c r="P86" s="917">
        <v>7.28587319243604</v>
      </c>
      <c r="Q86" s="918">
        <v>8.462825723165192</v>
      </c>
      <c r="R86" s="923">
        <v>5.649717514124294</v>
      </c>
    </row>
    <row r="87" spans="2:18" ht="13.5" customHeight="1">
      <c r="B87" s="179" t="s">
        <v>220</v>
      </c>
      <c r="C87" s="245" t="s">
        <v>82</v>
      </c>
      <c r="D87" s="304" t="b">
        <f t="shared" si="2"/>
        <v>0</v>
      </c>
      <c r="E87" s="305"/>
      <c r="F87" s="873">
        <v>1.399443377893758</v>
      </c>
      <c r="G87" s="240">
        <v>0.29041626331074544</v>
      </c>
      <c r="H87" s="241">
        <v>14.230396902226525</v>
      </c>
      <c r="I87" s="924">
        <v>20.329138431752177</v>
      </c>
      <c r="J87" s="309">
        <v>37.463697967086155</v>
      </c>
      <c r="K87" s="898">
        <v>9.224808331730374</v>
      </c>
      <c r="L87" s="899">
        <v>7.724437360885933</v>
      </c>
      <c r="M87" s="900">
        <v>23.885026517545548</v>
      </c>
      <c r="N87" s="899">
        <v>17.57852216207304</v>
      </c>
      <c r="O87" s="915">
        <v>27.075375779725757</v>
      </c>
      <c r="P87" s="925">
        <v>7.099458797099969</v>
      </c>
      <c r="Q87" s="903">
        <v>8.435300972614405</v>
      </c>
      <c r="R87" s="926">
        <v>5.331830852262618</v>
      </c>
    </row>
    <row r="88" spans="2:18" ht="13.5" customHeight="1">
      <c r="B88" s="106" t="s">
        <v>220</v>
      </c>
      <c r="C88" s="201" t="s">
        <v>83</v>
      </c>
      <c r="D88" s="217" t="b">
        <f t="shared" si="2"/>
        <v>0</v>
      </c>
      <c r="E88" s="218"/>
      <c r="F88" s="820">
        <v>1.3905361294210252</v>
      </c>
      <c r="G88" s="118">
        <v>0.4026845637583893</v>
      </c>
      <c r="H88" s="133">
        <v>21.74496644295302</v>
      </c>
      <c r="I88" s="119">
        <v>8.053691275167784</v>
      </c>
      <c r="J88" s="122">
        <v>32.88590604026846</v>
      </c>
      <c r="K88" s="821">
        <v>1.569624275160855</v>
      </c>
      <c r="L88" s="822">
        <v>7.18881563269521</v>
      </c>
      <c r="M88" s="822">
        <v>12.369528953848597</v>
      </c>
      <c r="N88" s="823">
        <v>18.843434744618317</v>
      </c>
      <c r="O88" s="824">
        <v>34.816109301771384</v>
      </c>
      <c r="P88" s="834">
        <v>5.296020461897239</v>
      </c>
      <c r="Q88" s="831">
        <v>5.739758325965223</v>
      </c>
      <c r="R88" s="827">
        <v>4.594353178764224</v>
      </c>
    </row>
    <row r="89" spans="2:18" ht="13.5" customHeight="1">
      <c r="B89" s="106" t="s">
        <v>220</v>
      </c>
      <c r="C89" s="201" t="s">
        <v>84</v>
      </c>
      <c r="D89" s="217" t="b">
        <f t="shared" si="2"/>
        <v>0</v>
      </c>
      <c r="E89" s="218"/>
      <c r="F89" s="820">
        <v>0.36548303940335714</v>
      </c>
      <c r="G89" s="118">
        <v>0.6329113924050633</v>
      </c>
      <c r="H89" s="133">
        <v>26.582278481012654</v>
      </c>
      <c r="I89" s="133">
        <v>13.924050632911392</v>
      </c>
      <c r="J89" s="122">
        <v>32.278481012658226</v>
      </c>
      <c r="K89" s="832">
        <v>4.826485839648983</v>
      </c>
      <c r="L89" s="822">
        <v>6.509772636617471</v>
      </c>
      <c r="M89" s="823">
        <v>13.498205025927405</v>
      </c>
      <c r="N89" s="823">
        <v>19.54527323494216</v>
      </c>
      <c r="O89" s="824">
        <v>33.801356202632626</v>
      </c>
      <c r="P89" s="825">
        <v>6.259347891115764</v>
      </c>
      <c r="Q89" s="826">
        <v>7.309308544505284</v>
      </c>
      <c r="R89" s="829">
        <v>4.76535604276137</v>
      </c>
    </row>
    <row r="90" spans="2:18" ht="13.5" customHeight="1">
      <c r="B90" s="106" t="s">
        <v>220</v>
      </c>
      <c r="C90" s="107" t="s">
        <v>85</v>
      </c>
      <c r="D90" s="217" t="b">
        <f t="shared" si="2"/>
        <v>0</v>
      </c>
      <c r="E90" s="218"/>
      <c r="F90" s="820">
        <v>0.18710702547777658</v>
      </c>
      <c r="G90" s="149" t="s">
        <v>88</v>
      </c>
      <c r="H90" s="119">
        <v>15.384615384615385</v>
      </c>
      <c r="I90" s="282">
        <v>23.076923076923077</v>
      </c>
      <c r="J90" s="151">
        <v>42.30769230769231</v>
      </c>
      <c r="K90" s="832">
        <v>9.06344410876133</v>
      </c>
      <c r="L90" s="822">
        <v>7.099697885196375</v>
      </c>
      <c r="M90" s="823">
        <v>18.459214501510573</v>
      </c>
      <c r="N90" s="822">
        <v>17.19033232628399</v>
      </c>
      <c r="O90" s="833">
        <v>30.332326283987914</v>
      </c>
      <c r="P90" s="825">
        <v>5.858930602957907</v>
      </c>
      <c r="Q90" s="826">
        <v>7.16674629718108</v>
      </c>
      <c r="R90" s="827">
        <v>3.9353478566408993</v>
      </c>
    </row>
    <row r="91" spans="2:18" ht="13.5" customHeight="1">
      <c r="B91" s="106" t="s">
        <v>220</v>
      </c>
      <c r="C91" s="201" t="s">
        <v>86</v>
      </c>
      <c r="D91" s="217" t="b">
        <f t="shared" si="2"/>
        <v>0</v>
      </c>
      <c r="E91" s="218"/>
      <c r="F91" s="820">
        <v>0.11794211761456744</v>
      </c>
      <c r="G91" s="118">
        <v>3.076923076923077</v>
      </c>
      <c r="H91" s="133">
        <v>26.153846153846157</v>
      </c>
      <c r="I91" s="133">
        <v>12.307692307692308</v>
      </c>
      <c r="J91" s="122">
        <v>37.69230769230769</v>
      </c>
      <c r="K91" s="832">
        <v>15.983955269235445</v>
      </c>
      <c r="L91" s="823">
        <v>10.562781086665856</v>
      </c>
      <c r="M91" s="823">
        <v>21.721162027470527</v>
      </c>
      <c r="N91" s="822">
        <v>14.65904947125319</v>
      </c>
      <c r="O91" s="833">
        <v>24.71131639722864</v>
      </c>
      <c r="P91" s="834">
        <v>4.835164835164836</v>
      </c>
      <c r="Q91" s="831">
        <v>5.864870219932633</v>
      </c>
      <c r="R91" s="827">
        <v>3.3907726514730405</v>
      </c>
    </row>
    <row r="92" spans="1:18" ht="13.5" customHeight="1">
      <c r="A92" s="160" t="s">
        <v>182</v>
      </c>
      <c r="B92" s="163" t="s">
        <v>220</v>
      </c>
      <c r="C92" s="164" t="s">
        <v>221</v>
      </c>
      <c r="D92" s="312" t="b">
        <f t="shared" si="2"/>
        <v>0</v>
      </c>
      <c r="E92" s="313"/>
      <c r="F92" s="845">
        <v>0.5466276784999504</v>
      </c>
      <c r="G92" s="174">
        <v>0.8</v>
      </c>
      <c r="H92" s="211">
        <v>24.8</v>
      </c>
      <c r="I92" s="175">
        <v>10</v>
      </c>
      <c r="J92" s="176">
        <v>44</v>
      </c>
      <c r="K92" s="846">
        <v>7.8440731901352425</v>
      </c>
      <c r="L92" s="881">
        <v>10.079554494828958</v>
      </c>
      <c r="M92" s="881">
        <v>21.105807478122514</v>
      </c>
      <c r="N92" s="881">
        <v>18.35322195704057</v>
      </c>
      <c r="O92" s="882">
        <v>28.56801909307876</v>
      </c>
      <c r="P92" s="917">
        <v>6.039766781282703</v>
      </c>
      <c r="Q92" s="918">
        <v>7.5498211548288205</v>
      </c>
      <c r="R92" s="851">
        <v>3.9099099099099104</v>
      </c>
    </row>
    <row r="93" ht="22.5" customHeight="1">
      <c r="B93" s="559" t="s">
        <v>222</v>
      </c>
    </row>
  </sheetData>
  <mergeCells count="7">
    <mergeCell ref="I1:R2"/>
    <mergeCell ref="G6:J6"/>
    <mergeCell ref="K6:O6"/>
    <mergeCell ref="P6:R6"/>
    <mergeCell ref="G4:J4"/>
    <mergeCell ref="K4:O4"/>
    <mergeCell ref="P4:R4"/>
  </mergeCells>
  <printOptions horizontalCentered="1"/>
  <pageMargins left="0" right="0" top="0.7874015748031497" bottom="0" header="0.5118110236220472" footer="0.5118110236220472"/>
  <pageSetup orientation="portrait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93"/>
  <sheetViews>
    <sheetView workbookViewId="0" topLeftCell="B1">
      <selection activeCell="B1" sqref="B1"/>
    </sheetView>
  </sheetViews>
  <sheetFormatPr defaultColWidth="9.00390625" defaultRowHeight="13.5"/>
  <cols>
    <col min="1" max="1" width="30.50390625" style="1" hidden="1" customWidth="1"/>
    <col min="2" max="2" width="7.125" style="2" bestFit="1" customWidth="1"/>
    <col min="3" max="3" width="15.00390625" style="1" customWidth="1"/>
    <col min="4" max="4" width="6.875" style="217" hidden="1" customWidth="1"/>
    <col min="5" max="5" width="3.50390625" style="347" hidden="1" customWidth="1"/>
    <col min="6" max="6" width="13.50390625" style="1" hidden="1" customWidth="1"/>
    <col min="7" max="7" width="10.50390625" style="349" bestFit="1" customWidth="1"/>
    <col min="8" max="8" width="7.00390625" style="349" bestFit="1" customWidth="1"/>
    <col min="9" max="9" width="11.125" style="349" customWidth="1"/>
    <col min="10" max="10" width="5.875" style="349" customWidth="1"/>
    <col min="11" max="11" width="9.875" style="351" customWidth="1"/>
    <col min="12" max="12" width="5.875" style="349" customWidth="1"/>
    <col min="13" max="13" width="11.00390625" style="349" customWidth="1"/>
    <col min="14" max="14" width="7.125" style="352" customWidth="1"/>
    <col min="15" max="15" width="10.875" style="349" customWidth="1"/>
    <col min="16" max="16" width="5.875" style="353" customWidth="1"/>
    <col min="17" max="17" width="9.25390625" style="351" customWidth="1"/>
    <col min="18" max="18" width="5.875" style="353" customWidth="1"/>
    <col min="19" max="19" width="10.75390625" style="349" customWidth="1"/>
    <col min="20" max="20" width="7.125" style="352" customWidth="1"/>
    <col min="21" max="21" width="8.50390625" style="928" customWidth="1"/>
    <col min="22" max="22" width="5.875" style="353" customWidth="1"/>
    <col min="23" max="23" width="8.375" style="928" customWidth="1"/>
    <col min="24" max="24" width="7.00390625" style="353" bestFit="1" customWidth="1"/>
    <col min="25" max="25" width="9.125" style="928" customWidth="1"/>
    <col min="26" max="26" width="8.50390625" style="995" bestFit="1" customWidth="1"/>
    <col min="35" max="16384" width="9.00390625" style="1" customWidth="1"/>
  </cols>
  <sheetData>
    <row r="1" spans="3:26" ht="19.5" customHeight="1">
      <c r="C1" s="3" t="s">
        <v>116</v>
      </c>
      <c r="D1" s="12"/>
      <c r="F1" s="3"/>
      <c r="G1" s="1"/>
      <c r="H1" s="927" t="s">
        <v>329</v>
      </c>
      <c r="I1" s="1420" t="s">
        <v>431</v>
      </c>
      <c r="W1" s="11"/>
      <c r="X1" s="11"/>
      <c r="Y1" s="11"/>
      <c r="Z1" s="929"/>
    </row>
    <row r="2" spans="1:34" s="217" customFormat="1" ht="12.75" customHeight="1">
      <c r="A2" s="1"/>
      <c r="B2" s="2"/>
      <c r="C2" s="12"/>
      <c r="D2" s="12"/>
      <c r="E2" s="347"/>
      <c r="F2" s="12"/>
      <c r="G2" s="354"/>
      <c r="H2" s="354"/>
      <c r="I2" s="355"/>
      <c r="J2" s="354"/>
      <c r="K2" s="356"/>
      <c r="L2" s="354"/>
      <c r="M2" s="354"/>
      <c r="N2" s="357"/>
      <c r="O2" s="355"/>
      <c r="P2" s="354"/>
      <c r="Q2" s="356"/>
      <c r="R2" s="354"/>
      <c r="S2" s="354"/>
      <c r="T2" s="357"/>
      <c r="U2" s="930"/>
      <c r="V2" s="354"/>
      <c r="W2" s="930"/>
      <c r="X2" s="354"/>
      <c r="Y2" s="931"/>
      <c r="Z2" s="932"/>
      <c r="AA2" s="558"/>
      <c r="AB2" s="558"/>
      <c r="AC2" s="558"/>
      <c r="AD2" s="558"/>
      <c r="AE2" s="558"/>
      <c r="AF2" s="558"/>
      <c r="AG2" s="558"/>
      <c r="AH2" s="558"/>
    </row>
    <row r="3" spans="3:26" ht="20.25" customHeight="1">
      <c r="C3" s="3"/>
      <c r="D3" s="12"/>
      <c r="F3" s="3"/>
      <c r="G3" s="358"/>
      <c r="H3" s="358"/>
      <c r="I3" s="358"/>
      <c r="J3" s="358"/>
      <c r="L3" s="358"/>
      <c r="M3" s="358"/>
      <c r="O3" s="358"/>
      <c r="P3" s="358"/>
      <c r="R3" s="358"/>
      <c r="S3" s="358"/>
      <c r="U3" s="933"/>
      <c r="V3" s="358"/>
      <c r="X3" s="358"/>
      <c r="Y3" s="933"/>
      <c r="Z3" s="934"/>
    </row>
    <row r="4" spans="2:34" s="4" customFormat="1" ht="39" customHeight="1">
      <c r="B4" s="333"/>
      <c r="C4" s="17"/>
      <c r="D4" s="359"/>
      <c r="E4" s="360"/>
      <c r="F4" s="17"/>
      <c r="G4" s="1379" t="s">
        <v>330</v>
      </c>
      <c r="H4" s="1372"/>
      <c r="I4" s="1386" t="s">
        <v>331</v>
      </c>
      <c r="J4" s="1387"/>
      <c r="K4" s="1387"/>
      <c r="L4" s="1387"/>
      <c r="M4" s="1387"/>
      <c r="N4" s="1388"/>
      <c r="O4" s="1386" t="s">
        <v>332</v>
      </c>
      <c r="P4" s="1387"/>
      <c r="Q4" s="1387"/>
      <c r="R4" s="1387"/>
      <c r="S4" s="1387"/>
      <c r="T4" s="1388"/>
      <c r="U4" s="1386" t="s">
        <v>333</v>
      </c>
      <c r="V4" s="1387"/>
      <c r="W4" s="1387"/>
      <c r="X4" s="1387"/>
      <c r="Y4" s="1387"/>
      <c r="Z4" s="1388"/>
      <c r="AA4" s="160"/>
      <c r="AB4" s="160"/>
      <c r="AC4" s="160"/>
      <c r="AD4" s="160"/>
      <c r="AE4" s="160"/>
      <c r="AF4" s="160"/>
      <c r="AG4" s="160"/>
      <c r="AH4" s="160"/>
    </row>
    <row r="5" spans="2:26" s="25" customFormat="1" ht="51.75" customHeight="1">
      <c r="B5" s="26"/>
      <c r="C5" s="27"/>
      <c r="D5" s="29"/>
      <c r="E5" s="347"/>
      <c r="F5" s="935"/>
      <c r="G5" s="1386" t="s">
        <v>334</v>
      </c>
      <c r="H5" s="1388"/>
      <c r="I5" s="1386" t="s">
        <v>335</v>
      </c>
      <c r="J5" s="1388"/>
      <c r="K5" s="1386" t="s">
        <v>336</v>
      </c>
      <c r="L5" s="1388"/>
      <c r="M5" s="936" t="s">
        <v>334</v>
      </c>
      <c r="N5" s="936" t="s">
        <v>337</v>
      </c>
      <c r="O5" s="1386" t="s">
        <v>338</v>
      </c>
      <c r="P5" s="1388"/>
      <c r="Q5" s="1386" t="s">
        <v>339</v>
      </c>
      <c r="R5" s="1388"/>
      <c r="S5" s="936" t="s">
        <v>334</v>
      </c>
      <c r="T5" s="936" t="s">
        <v>340</v>
      </c>
      <c r="U5" s="1386" t="s">
        <v>335</v>
      </c>
      <c r="V5" s="1388"/>
      <c r="W5" s="1386" t="s">
        <v>336</v>
      </c>
      <c r="X5" s="1388"/>
      <c r="Y5" s="936" t="s">
        <v>334</v>
      </c>
      <c r="Z5" s="936" t="s">
        <v>337</v>
      </c>
    </row>
    <row r="6" spans="2:26" s="39" customFormat="1" ht="18.75" customHeight="1">
      <c r="B6" s="40"/>
      <c r="C6" s="41"/>
      <c r="D6" s="372"/>
      <c r="E6" s="347"/>
      <c r="F6" s="41"/>
      <c r="G6" s="1393"/>
      <c r="H6" s="1382"/>
      <c r="I6" s="1394" t="s">
        <v>341</v>
      </c>
      <c r="J6" s="1395"/>
      <c r="K6" s="1395"/>
      <c r="L6" s="1395"/>
      <c r="M6" s="1395"/>
      <c r="N6" s="1396"/>
      <c r="O6" s="1394" t="s">
        <v>341</v>
      </c>
      <c r="P6" s="1395"/>
      <c r="Q6" s="1395"/>
      <c r="R6" s="1395"/>
      <c r="S6" s="1395"/>
      <c r="T6" s="1396"/>
      <c r="U6" s="1394" t="s">
        <v>99</v>
      </c>
      <c r="V6" s="1395"/>
      <c r="W6" s="1395"/>
      <c r="X6" s="1395"/>
      <c r="Y6" s="1395"/>
      <c r="Z6" s="1396"/>
    </row>
    <row r="7" spans="2:26" s="48" customFormat="1" ht="15.75" customHeight="1" thickBot="1">
      <c r="B7" s="49"/>
      <c r="C7" s="52"/>
      <c r="E7" s="347"/>
      <c r="F7" s="52"/>
      <c r="G7" s="937" t="s">
        <v>141</v>
      </c>
      <c r="H7" s="938" t="s">
        <v>142</v>
      </c>
      <c r="I7" s="376" t="s">
        <v>141</v>
      </c>
      <c r="J7" s="938" t="s">
        <v>142</v>
      </c>
      <c r="K7" s="937" t="s">
        <v>141</v>
      </c>
      <c r="L7" s="938" t="s">
        <v>142</v>
      </c>
      <c r="M7" s="937" t="s">
        <v>141</v>
      </c>
      <c r="N7" s="938" t="s">
        <v>142</v>
      </c>
      <c r="O7" s="376" t="s">
        <v>141</v>
      </c>
      <c r="P7" s="938" t="s">
        <v>142</v>
      </c>
      <c r="Q7" s="937" t="s">
        <v>141</v>
      </c>
      <c r="R7" s="938" t="s">
        <v>142</v>
      </c>
      <c r="S7" s="937" t="s">
        <v>141</v>
      </c>
      <c r="T7" s="938" t="s">
        <v>142</v>
      </c>
      <c r="U7" s="376" t="s">
        <v>141</v>
      </c>
      <c r="V7" s="938" t="s">
        <v>142</v>
      </c>
      <c r="W7" s="937" t="s">
        <v>141</v>
      </c>
      <c r="X7" s="938" t="s">
        <v>142</v>
      </c>
      <c r="Y7" s="937" t="s">
        <v>141</v>
      </c>
      <c r="Z7" s="938" t="s">
        <v>142</v>
      </c>
    </row>
    <row r="8" spans="2:26" ht="17.25" customHeight="1" thickBot="1" thickTop="1">
      <c r="B8" s="63"/>
      <c r="C8" s="64" t="s">
        <v>116</v>
      </c>
      <c r="D8" s="377"/>
      <c r="F8" s="378"/>
      <c r="G8" s="939">
        <v>2193466</v>
      </c>
      <c r="H8" s="940">
        <f aca="true" t="shared" si="0" ref="H8:H22">G8/G$8*100</f>
        <v>100</v>
      </c>
      <c r="I8" s="941">
        <v>1088460</v>
      </c>
      <c r="J8" s="942">
        <f aca="true" t="shared" si="1" ref="J8:J22">I8/I$8*100</f>
        <v>100</v>
      </c>
      <c r="K8" s="941">
        <v>1105006</v>
      </c>
      <c r="L8" s="942">
        <f aca="true" t="shared" si="2" ref="L8:L22">K8/K$8*100</f>
        <v>100</v>
      </c>
      <c r="M8" s="943">
        <v>2193466</v>
      </c>
      <c r="N8" s="944">
        <v>49.62283436351419</v>
      </c>
      <c r="O8" s="941">
        <v>1706055</v>
      </c>
      <c r="P8" s="945">
        <f aca="true" t="shared" si="3" ref="P8:P22">O8/O$8*100</f>
        <v>100</v>
      </c>
      <c r="Q8" s="941">
        <v>487411</v>
      </c>
      <c r="R8" s="945">
        <f aca="true" t="shared" si="4" ref="R8:R22">Q8/Q$8*100</f>
        <v>100</v>
      </c>
      <c r="S8" s="943">
        <v>2193466</v>
      </c>
      <c r="T8" s="944">
        <v>77.77895805086563</v>
      </c>
      <c r="U8" s="941">
        <v>901248</v>
      </c>
      <c r="V8" s="945">
        <f aca="true" t="shared" si="5" ref="V8:V22">U8/U$8*100</f>
        <v>100</v>
      </c>
      <c r="W8" s="941">
        <v>804807</v>
      </c>
      <c r="X8" s="945">
        <f aca="true" t="shared" si="6" ref="X8:X22">W8/W$8*100</f>
        <v>100</v>
      </c>
      <c r="Y8" s="943">
        <v>1706055</v>
      </c>
      <c r="Z8" s="944">
        <v>52.82643291101401</v>
      </c>
    </row>
    <row r="9" spans="2:26" ht="13.5" customHeight="1" thickTop="1">
      <c r="B9" s="85" t="s">
        <v>144</v>
      </c>
      <c r="C9" s="86" t="s">
        <v>10</v>
      </c>
      <c r="D9" s="217" t="b">
        <f aca="true" t="shared" si="7" ref="D9:D40">EXACT(C9,F9)</f>
        <v>1</v>
      </c>
      <c r="E9" s="393">
        <v>1</v>
      </c>
      <c r="F9" s="394" t="s">
        <v>241</v>
      </c>
      <c r="G9" s="946">
        <v>120050</v>
      </c>
      <c r="H9" s="1348">
        <f t="shared" si="0"/>
        <v>5.4730732092496535</v>
      </c>
      <c r="I9" s="947">
        <v>60376</v>
      </c>
      <c r="J9" s="950">
        <f t="shared" si="1"/>
        <v>5.546919500946291</v>
      </c>
      <c r="K9" s="947">
        <v>59674</v>
      </c>
      <c r="L9" s="950">
        <f t="shared" si="2"/>
        <v>5.400332667876916</v>
      </c>
      <c r="M9" s="948">
        <v>120050</v>
      </c>
      <c r="N9" s="949">
        <v>50.2923781757601</v>
      </c>
      <c r="O9" s="947">
        <v>91853</v>
      </c>
      <c r="P9" s="950">
        <f t="shared" si="3"/>
        <v>5.383941314904853</v>
      </c>
      <c r="Q9" s="947">
        <v>28197</v>
      </c>
      <c r="R9" s="950">
        <f t="shared" si="4"/>
        <v>5.785056143583136</v>
      </c>
      <c r="S9" s="948">
        <v>120050</v>
      </c>
      <c r="T9" s="951">
        <v>76.51228654727197</v>
      </c>
      <c r="U9" s="947">
        <v>49259</v>
      </c>
      <c r="V9" s="950">
        <f t="shared" si="5"/>
        <v>5.465643196989064</v>
      </c>
      <c r="W9" s="947">
        <v>42594</v>
      </c>
      <c r="X9" s="950">
        <f t="shared" si="6"/>
        <v>5.292448997088743</v>
      </c>
      <c r="Y9" s="948">
        <v>91853</v>
      </c>
      <c r="Z9" s="949">
        <v>53.62807964900439</v>
      </c>
    </row>
    <row r="10" spans="2:26" ht="13.5" customHeight="1">
      <c r="B10" s="106" t="s">
        <v>144</v>
      </c>
      <c r="C10" s="107" t="s">
        <v>11</v>
      </c>
      <c r="D10" s="217" t="b">
        <f t="shared" si="7"/>
        <v>1</v>
      </c>
      <c r="E10" s="393">
        <v>2</v>
      </c>
      <c r="F10" s="410" t="s">
        <v>242</v>
      </c>
      <c r="G10" s="952">
        <v>60218</v>
      </c>
      <c r="H10" s="1349">
        <f t="shared" si="0"/>
        <v>2.7453354645114167</v>
      </c>
      <c r="I10" s="953">
        <v>21143</v>
      </c>
      <c r="J10" s="956">
        <f t="shared" si="1"/>
        <v>1.9424691766348787</v>
      </c>
      <c r="K10" s="953">
        <v>39075</v>
      </c>
      <c r="L10" s="956">
        <f t="shared" si="2"/>
        <v>3.536179894045824</v>
      </c>
      <c r="M10" s="954">
        <v>60218</v>
      </c>
      <c r="N10" s="955">
        <v>35.11076422332194</v>
      </c>
      <c r="O10" s="953">
        <v>48776</v>
      </c>
      <c r="P10" s="956">
        <f t="shared" si="3"/>
        <v>2.858993408770526</v>
      </c>
      <c r="Q10" s="953">
        <v>11442</v>
      </c>
      <c r="R10" s="956">
        <f t="shared" si="4"/>
        <v>2.3475054933105737</v>
      </c>
      <c r="S10" s="954">
        <v>60218</v>
      </c>
      <c r="T10" s="957">
        <v>80.99903683284067</v>
      </c>
      <c r="U10" s="953">
        <v>18541</v>
      </c>
      <c r="V10" s="956">
        <f t="shared" si="5"/>
        <v>2.0572583794915498</v>
      </c>
      <c r="W10" s="953">
        <v>30235</v>
      </c>
      <c r="X10" s="956">
        <f t="shared" si="6"/>
        <v>3.7568013200680412</v>
      </c>
      <c r="Y10" s="954">
        <v>48776</v>
      </c>
      <c r="Z10" s="955">
        <v>38.0125471543382</v>
      </c>
    </row>
    <row r="11" spans="2:26" ht="13.5" customHeight="1">
      <c r="B11" s="106" t="s">
        <v>144</v>
      </c>
      <c r="C11" s="107" t="s">
        <v>12</v>
      </c>
      <c r="D11" s="217" t="b">
        <f t="shared" si="7"/>
        <v>1</v>
      </c>
      <c r="E11" s="393">
        <v>3</v>
      </c>
      <c r="F11" s="410" t="s">
        <v>243</v>
      </c>
      <c r="G11" s="952">
        <v>43166</v>
      </c>
      <c r="H11" s="1349">
        <f t="shared" si="0"/>
        <v>1.9679356780547317</v>
      </c>
      <c r="I11" s="953">
        <v>17808</v>
      </c>
      <c r="J11" s="956">
        <f t="shared" si="1"/>
        <v>1.6360729838487404</v>
      </c>
      <c r="K11" s="953">
        <v>25358</v>
      </c>
      <c r="L11" s="956">
        <f t="shared" si="2"/>
        <v>2.2948291683484072</v>
      </c>
      <c r="M11" s="954">
        <v>43166</v>
      </c>
      <c r="N11" s="955">
        <v>41.25469119214196</v>
      </c>
      <c r="O11" s="953">
        <v>34790</v>
      </c>
      <c r="P11" s="956">
        <f t="shared" si="3"/>
        <v>2.0392074112499303</v>
      </c>
      <c r="Q11" s="953">
        <v>8376</v>
      </c>
      <c r="R11" s="956">
        <f t="shared" si="4"/>
        <v>1.7184675766447617</v>
      </c>
      <c r="S11" s="954">
        <v>43166</v>
      </c>
      <c r="T11" s="957">
        <v>80.59583931798174</v>
      </c>
      <c r="U11" s="953">
        <v>15453</v>
      </c>
      <c r="V11" s="956">
        <f t="shared" si="5"/>
        <v>1.714622390285471</v>
      </c>
      <c r="W11" s="953">
        <v>19337</v>
      </c>
      <c r="X11" s="956">
        <f t="shared" si="6"/>
        <v>2.402687849385008</v>
      </c>
      <c r="Y11" s="954">
        <v>34790</v>
      </c>
      <c r="Z11" s="955">
        <v>44.41793618855993</v>
      </c>
    </row>
    <row r="12" spans="2:26" ht="13.5" customHeight="1">
      <c r="B12" s="106" t="s">
        <v>144</v>
      </c>
      <c r="C12" s="107" t="s">
        <v>13</v>
      </c>
      <c r="D12" s="217" t="b">
        <f t="shared" si="7"/>
        <v>1</v>
      </c>
      <c r="E12" s="393">
        <v>4</v>
      </c>
      <c r="F12" s="410" t="s">
        <v>244</v>
      </c>
      <c r="G12" s="952">
        <v>49253</v>
      </c>
      <c r="H12" s="1349">
        <f t="shared" si="0"/>
        <v>2.2454416890893225</v>
      </c>
      <c r="I12" s="953">
        <v>22031</v>
      </c>
      <c r="J12" s="956">
        <f t="shared" si="1"/>
        <v>2.024052330816015</v>
      </c>
      <c r="K12" s="953">
        <v>27222</v>
      </c>
      <c r="L12" s="956">
        <f t="shared" si="2"/>
        <v>2.4635160352070486</v>
      </c>
      <c r="M12" s="954">
        <v>49253</v>
      </c>
      <c r="N12" s="955">
        <v>44.73027023734595</v>
      </c>
      <c r="O12" s="953">
        <v>35999</v>
      </c>
      <c r="P12" s="956">
        <f t="shared" si="3"/>
        <v>2.110072652991844</v>
      </c>
      <c r="Q12" s="953">
        <v>13254</v>
      </c>
      <c r="R12" s="956">
        <f t="shared" si="4"/>
        <v>2.7192656710661023</v>
      </c>
      <c r="S12" s="954">
        <v>49253</v>
      </c>
      <c r="T12" s="955">
        <v>73.08996406310276</v>
      </c>
      <c r="U12" s="953">
        <v>16700</v>
      </c>
      <c r="V12" s="956">
        <f t="shared" si="5"/>
        <v>1.8529860815225112</v>
      </c>
      <c r="W12" s="953">
        <v>19299</v>
      </c>
      <c r="X12" s="956">
        <f t="shared" si="6"/>
        <v>2.3979662204727346</v>
      </c>
      <c r="Y12" s="954">
        <v>35999</v>
      </c>
      <c r="Z12" s="955">
        <v>46.39017750493069</v>
      </c>
    </row>
    <row r="13" spans="2:26" ht="13.5" customHeight="1">
      <c r="B13" s="106" t="s">
        <v>144</v>
      </c>
      <c r="C13" s="107" t="s">
        <v>14</v>
      </c>
      <c r="D13" s="217" t="b">
        <f t="shared" si="7"/>
        <v>1</v>
      </c>
      <c r="E13" s="393">
        <v>5</v>
      </c>
      <c r="F13" s="410" t="s">
        <v>145</v>
      </c>
      <c r="G13" s="952">
        <v>40197</v>
      </c>
      <c r="H13" s="1349">
        <f t="shared" si="0"/>
        <v>1.8325791236335554</v>
      </c>
      <c r="I13" s="953">
        <v>25379</v>
      </c>
      <c r="J13" s="956">
        <f t="shared" si="1"/>
        <v>2.3316428715800304</v>
      </c>
      <c r="K13" s="953">
        <v>14818</v>
      </c>
      <c r="L13" s="956">
        <f t="shared" si="2"/>
        <v>1.340988193729265</v>
      </c>
      <c r="M13" s="954">
        <v>40197</v>
      </c>
      <c r="N13" s="957">
        <v>63.136552479040716</v>
      </c>
      <c r="O13" s="953">
        <v>38198</v>
      </c>
      <c r="P13" s="956">
        <f t="shared" si="3"/>
        <v>2.2389665045968625</v>
      </c>
      <c r="Q13" s="953">
        <v>1999</v>
      </c>
      <c r="R13" s="956">
        <f t="shared" si="4"/>
        <v>0.4101261563649569</v>
      </c>
      <c r="S13" s="954">
        <v>40197</v>
      </c>
      <c r="T13" s="957">
        <v>95.02699206408438</v>
      </c>
      <c r="U13" s="953">
        <v>23860</v>
      </c>
      <c r="V13" s="956">
        <f t="shared" si="5"/>
        <v>2.647439994318989</v>
      </c>
      <c r="W13" s="953">
        <v>14338</v>
      </c>
      <c r="X13" s="956">
        <f t="shared" si="6"/>
        <v>1.7815451406362024</v>
      </c>
      <c r="Y13" s="954">
        <v>38198</v>
      </c>
      <c r="Z13" s="957">
        <v>62.46400335096078</v>
      </c>
    </row>
    <row r="14" spans="2:26" ht="13.5" customHeight="1">
      <c r="B14" s="106" t="s">
        <v>144</v>
      </c>
      <c r="C14" s="107" t="s">
        <v>15</v>
      </c>
      <c r="D14" s="217" t="b">
        <f t="shared" si="7"/>
        <v>1</v>
      </c>
      <c r="E14" s="393">
        <v>6</v>
      </c>
      <c r="F14" s="410" t="s">
        <v>245</v>
      </c>
      <c r="G14" s="952">
        <v>29647</v>
      </c>
      <c r="H14" s="1349">
        <f t="shared" si="0"/>
        <v>1.35160517646501</v>
      </c>
      <c r="I14" s="953">
        <v>12181</v>
      </c>
      <c r="J14" s="956">
        <f t="shared" si="1"/>
        <v>1.1191040552707496</v>
      </c>
      <c r="K14" s="953">
        <v>17466</v>
      </c>
      <c r="L14" s="956">
        <f t="shared" si="2"/>
        <v>1.5806249015842446</v>
      </c>
      <c r="M14" s="954">
        <v>29647</v>
      </c>
      <c r="N14" s="955">
        <v>41.086787870610856</v>
      </c>
      <c r="O14" s="953">
        <v>21025</v>
      </c>
      <c r="P14" s="956">
        <f t="shared" si="3"/>
        <v>1.2323752751230177</v>
      </c>
      <c r="Q14" s="953">
        <v>8622</v>
      </c>
      <c r="R14" s="956">
        <f t="shared" si="4"/>
        <v>1.7689383292539562</v>
      </c>
      <c r="S14" s="954">
        <v>29647</v>
      </c>
      <c r="T14" s="955">
        <v>70.91779944007826</v>
      </c>
      <c r="U14" s="953">
        <v>9204</v>
      </c>
      <c r="V14" s="956">
        <f t="shared" si="5"/>
        <v>1.0212505325948018</v>
      </c>
      <c r="W14" s="953">
        <v>11821</v>
      </c>
      <c r="X14" s="956">
        <f t="shared" si="6"/>
        <v>1.4687993518943052</v>
      </c>
      <c r="Y14" s="954">
        <v>21025</v>
      </c>
      <c r="Z14" s="955">
        <v>43.77645659928656</v>
      </c>
    </row>
    <row r="15" spans="2:26" ht="13.5" customHeight="1">
      <c r="B15" s="106" t="s">
        <v>144</v>
      </c>
      <c r="C15" s="107" t="s">
        <v>16</v>
      </c>
      <c r="D15" s="217" t="b">
        <f t="shared" si="7"/>
        <v>1</v>
      </c>
      <c r="E15" s="393">
        <v>7</v>
      </c>
      <c r="F15" s="410" t="s">
        <v>246</v>
      </c>
      <c r="G15" s="952">
        <v>33908</v>
      </c>
      <c r="H15" s="1349">
        <f t="shared" si="0"/>
        <v>1.5458639431839838</v>
      </c>
      <c r="I15" s="953">
        <v>10585</v>
      </c>
      <c r="J15" s="956">
        <f t="shared" si="1"/>
        <v>0.9724748727560039</v>
      </c>
      <c r="K15" s="953">
        <v>23323</v>
      </c>
      <c r="L15" s="956">
        <f t="shared" si="2"/>
        <v>2.110667272394901</v>
      </c>
      <c r="M15" s="954">
        <v>33908</v>
      </c>
      <c r="N15" s="955">
        <v>31.21682198891117</v>
      </c>
      <c r="O15" s="953">
        <v>28410</v>
      </c>
      <c r="P15" s="956">
        <f t="shared" si="3"/>
        <v>1.6652452587988076</v>
      </c>
      <c r="Q15" s="953">
        <v>5498</v>
      </c>
      <c r="R15" s="956">
        <f t="shared" si="4"/>
        <v>1.1280008042493912</v>
      </c>
      <c r="S15" s="954">
        <v>33908</v>
      </c>
      <c r="T15" s="957">
        <v>83.78553733632181</v>
      </c>
      <c r="U15" s="953">
        <v>9089</v>
      </c>
      <c r="V15" s="956">
        <f t="shared" si="5"/>
        <v>1.0084904487998865</v>
      </c>
      <c r="W15" s="953">
        <v>19321</v>
      </c>
      <c r="X15" s="956">
        <f t="shared" si="6"/>
        <v>2.400699795106156</v>
      </c>
      <c r="Y15" s="954">
        <v>28410</v>
      </c>
      <c r="Z15" s="955">
        <v>31.99225624780007</v>
      </c>
    </row>
    <row r="16" spans="1:26" ht="13.5" customHeight="1">
      <c r="A16" s="135" t="s">
        <v>247</v>
      </c>
      <c r="B16" s="106" t="s">
        <v>144</v>
      </c>
      <c r="C16" s="107" t="s">
        <v>17</v>
      </c>
      <c r="D16" s="217" t="b">
        <f t="shared" si="7"/>
        <v>1</v>
      </c>
      <c r="E16" s="393">
        <v>8</v>
      </c>
      <c r="F16" s="410" t="s">
        <v>248</v>
      </c>
      <c r="G16" s="952">
        <v>15132</v>
      </c>
      <c r="H16" s="1349">
        <f t="shared" si="0"/>
        <v>0.6898670870667701</v>
      </c>
      <c r="I16" s="953">
        <v>5998</v>
      </c>
      <c r="J16" s="956">
        <f t="shared" si="1"/>
        <v>0.551053782408173</v>
      </c>
      <c r="K16" s="953">
        <v>9134</v>
      </c>
      <c r="L16" s="956">
        <f t="shared" si="2"/>
        <v>0.8266018465058108</v>
      </c>
      <c r="M16" s="954">
        <v>15132</v>
      </c>
      <c r="N16" s="955">
        <v>39.63785355537933</v>
      </c>
      <c r="O16" s="953">
        <v>10696</v>
      </c>
      <c r="P16" s="956">
        <f t="shared" si="3"/>
        <v>0.6269434455512864</v>
      </c>
      <c r="Q16" s="953">
        <v>4436</v>
      </c>
      <c r="R16" s="956">
        <f t="shared" si="4"/>
        <v>0.9101148722536012</v>
      </c>
      <c r="S16" s="954">
        <v>15132</v>
      </c>
      <c r="T16" s="955">
        <v>70.68464181866244</v>
      </c>
      <c r="U16" s="953">
        <v>4690</v>
      </c>
      <c r="V16" s="956">
        <f t="shared" si="5"/>
        <v>0.520389504331771</v>
      </c>
      <c r="W16" s="953">
        <v>6006</v>
      </c>
      <c r="X16" s="956">
        <f t="shared" si="6"/>
        <v>0.74626587492405</v>
      </c>
      <c r="Y16" s="954">
        <v>10696</v>
      </c>
      <c r="Z16" s="955">
        <v>43.84816753926701</v>
      </c>
    </row>
    <row r="17" spans="1:26" ht="13.5" customHeight="1">
      <c r="A17" s="135" t="s">
        <v>249</v>
      </c>
      <c r="B17" s="106" t="s">
        <v>144</v>
      </c>
      <c r="C17" s="107" t="s">
        <v>18</v>
      </c>
      <c r="D17" s="217" t="b">
        <f t="shared" si="7"/>
        <v>1</v>
      </c>
      <c r="E17" s="393">
        <v>9</v>
      </c>
      <c r="F17" s="410" t="s">
        <v>250</v>
      </c>
      <c r="G17" s="952">
        <v>27089</v>
      </c>
      <c r="H17" s="1349">
        <f t="shared" si="0"/>
        <v>1.2349860905069876</v>
      </c>
      <c r="I17" s="953">
        <v>12197</v>
      </c>
      <c r="J17" s="956">
        <f t="shared" si="1"/>
        <v>1.120574022012752</v>
      </c>
      <c r="K17" s="953">
        <v>14892</v>
      </c>
      <c r="L17" s="956">
        <f t="shared" si="2"/>
        <v>1.347684989945756</v>
      </c>
      <c r="M17" s="954">
        <v>27089</v>
      </c>
      <c r="N17" s="955">
        <v>45.02565617040127</v>
      </c>
      <c r="O17" s="953">
        <v>20773</v>
      </c>
      <c r="P17" s="956">
        <f t="shared" si="3"/>
        <v>1.2176043562487728</v>
      </c>
      <c r="Q17" s="953">
        <v>6316</v>
      </c>
      <c r="R17" s="956">
        <f t="shared" si="4"/>
        <v>1.295826314958013</v>
      </c>
      <c r="S17" s="954">
        <v>27089</v>
      </c>
      <c r="T17" s="955">
        <v>76.68426298497545</v>
      </c>
      <c r="U17" s="953">
        <v>9709</v>
      </c>
      <c r="V17" s="956">
        <f t="shared" si="5"/>
        <v>1.0772839440420396</v>
      </c>
      <c r="W17" s="953">
        <v>11064</v>
      </c>
      <c r="X17" s="956">
        <f t="shared" si="6"/>
        <v>1.3747395338261224</v>
      </c>
      <c r="Y17" s="954">
        <v>20773</v>
      </c>
      <c r="Z17" s="955">
        <v>46.73855485485968</v>
      </c>
    </row>
    <row r="18" spans="2:26" ht="13.5" customHeight="1">
      <c r="B18" s="106" t="s">
        <v>144</v>
      </c>
      <c r="C18" s="107" t="s">
        <v>19</v>
      </c>
      <c r="D18" s="217" t="b">
        <f t="shared" si="7"/>
        <v>1</v>
      </c>
      <c r="E18" s="393">
        <v>10</v>
      </c>
      <c r="F18" s="429" t="s">
        <v>251</v>
      </c>
      <c r="G18" s="952">
        <v>9679</v>
      </c>
      <c r="H18" s="1349">
        <f t="shared" si="0"/>
        <v>0.44126510280989084</v>
      </c>
      <c r="I18" s="953">
        <v>4525</v>
      </c>
      <c r="J18" s="956">
        <f t="shared" si="1"/>
        <v>0.41572496922257135</v>
      </c>
      <c r="K18" s="953">
        <v>5154</v>
      </c>
      <c r="L18" s="956">
        <f t="shared" si="2"/>
        <v>0.46642280675399045</v>
      </c>
      <c r="M18" s="954">
        <v>9679</v>
      </c>
      <c r="N18" s="955">
        <v>46.750697386093606</v>
      </c>
      <c r="O18" s="953">
        <v>7501</v>
      </c>
      <c r="P18" s="956">
        <f t="shared" si="3"/>
        <v>0.43966929553853773</v>
      </c>
      <c r="Q18" s="953">
        <v>2178</v>
      </c>
      <c r="R18" s="956">
        <f t="shared" si="4"/>
        <v>0.44685080968628116</v>
      </c>
      <c r="S18" s="954">
        <v>9679</v>
      </c>
      <c r="T18" s="955">
        <v>77.49767537968798</v>
      </c>
      <c r="U18" s="953">
        <v>3836</v>
      </c>
      <c r="V18" s="956">
        <f t="shared" si="5"/>
        <v>0.4256320124982247</v>
      </c>
      <c r="W18" s="953">
        <v>3665</v>
      </c>
      <c r="X18" s="956">
        <f t="shared" si="6"/>
        <v>0.45538868324952436</v>
      </c>
      <c r="Y18" s="954">
        <v>7501</v>
      </c>
      <c r="Z18" s="955">
        <v>51.13984802026397</v>
      </c>
    </row>
    <row r="19" spans="2:26" ht="13.5" customHeight="1">
      <c r="B19" s="142" t="s">
        <v>144</v>
      </c>
      <c r="C19" s="107" t="s">
        <v>252</v>
      </c>
      <c r="D19" s="217" t="b">
        <f t="shared" si="7"/>
        <v>1</v>
      </c>
      <c r="E19" s="393">
        <v>13</v>
      </c>
      <c r="F19" s="429" t="s">
        <v>252</v>
      </c>
      <c r="G19" s="952">
        <v>15421</v>
      </c>
      <c r="H19" s="1349">
        <f t="shared" si="0"/>
        <v>0.7030425819228563</v>
      </c>
      <c r="I19" s="953">
        <v>6117</v>
      </c>
      <c r="J19" s="956">
        <f t="shared" si="1"/>
        <v>0.5619866600518163</v>
      </c>
      <c r="K19" s="953">
        <v>9304</v>
      </c>
      <c r="L19" s="956">
        <f t="shared" si="2"/>
        <v>0.8419863783545067</v>
      </c>
      <c r="M19" s="954">
        <v>15421</v>
      </c>
      <c r="N19" s="955">
        <v>39.66668828221257</v>
      </c>
      <c r="O19" s="953">
        <v>13010</v>
      </c>
      <c r="P19" s="956">
        <f t="shared" si="3"/>
        <v>0.7625779942616153</v>
      </c>
      <c r="Q19" s="953">
        <v>2411</v>
      </c>
      <c r="R19" s="956">
        <f t="shared" si="4"/>
        <v>0.49465440870230665</v>
      </c>
      <c r="S19" s="954">
        <v>15421</v>
      </c>
      <c r="T19" s="957">
        <v>84.36547565008755</v>
      </c>
      <c r="U19" s="953">
        <v>5388</v>
      </c>
      <c r="V19" s="956">
        <f t="shared" si="5"/>
        <v>0.5978376651043886</v>
      </c>
      <c r="W19" s="953">
        <v>7622</v>
      </c>
      <c r="X19" s="956">
        <f t="shared" si="6"/>
        <v>0.9470593570880969</v>
      </c>
      <c r="Y19" s="954">
        <v>13010</v>
      </c>
      <c r="Z19" s="955">
        <v>41.414296694850115</v>
      </c>
    </row>
    <row r="20" spans="2:26" ht="13.5" customHeight="1">
      <c r="B20" s="106" t="s">
        <v>144</v>
      </c>
      <c r="C20" s="107" t="s">
        <v>253</v>
      </c>
      <c r="D20" s="217" t="b">
        <f t="shared" si="7"/>
        <v>1</v>
      </c>
      <c r="E20" s="393">
        <v>14</v>
      </c>
      <c r="F20" s="430" t="s">
        <v>253</v>
      </c>
      <c r="G20" s="958">
        <v>8392</v>
      </c>
      <c r="H20" s="1350">
        <f t="shared" si="0"/>
        <v>0.3825908402500882</v>
      </c>
      <c r="I20" s="959">
        <v>4501</v>
      </c>
      <c r="J20" s="962">
        <f t="shared" si="1"/>
        <v>0.4135200191095676</v>
      </c>
      <c r="K20" s="959">
        <v>3891</v>
      </c>
      <c r="L20" s="962">
        <f t="shared" si="2"/>
        <v>0.35212478484279724</v>
      </c>
      <c r="M20" s="960">
        <v>8392</v>
      </c>
      <c r="N20" s="961">
        <v>53.63441372735939</v>
      </c>
      <c r="O20" s="959">
        <v>6315</v>
      </c>
      <c r="P20" s="962">
        <f t="shared" si="3"/>
        <v>0.3701521932176864</v>
      </c>
      <c r="Q20" s="959">
        <v>2077</v>
      </c>
      <c r="R20" s="962">
        <f t="shared" si="4"/>
        <v>0.4261290779239697</v>
      </c>
      <c r="S20" s="960">
        <v>8392</v>
      </c>
      <c r="T20" s="963">
        <v>75.25023832221163</v>
      </c>
      <c r="U20" s="959">
        <v>3783</v>
      </c>
      <c r="V20" s="962">
        <f t="shared" si="5"/>
        <v>0.4197512782275245</v>
      </c>
      <c r="W20" s="959">
        <v>2532</v>
      </c>
      <c r="X20" s="962">
        <f t="shared" si="6"/>
        <v>0.31460958962832086</v>
      </c>
      <c r="Y20" s="960">
        <v>6315</v>
      </c>
      <c r="Z20" s="961">
        <v>59.90498812351544</v>
      </c>
    </row>
    <row r="21" spans="2:26" ht="13.5" customHeight="1">
      <c r="B21" s="106" t="s">
        <v>144</v>
      </c>
      <c r="C21" s="107" t="s">
        <v>254</v>
      </c>
      <c r="D21" s="108" t="b">
        <f t="shared" si="7"/>
        <v>1</v>
      </c>
      <c r="E21" s="445">
        <v>33</v>
      </c>
      <c r="F21" s="429" t="s">
        <v>254</v>
      </c>
      <c r="G21" s="952">
        <v>8194</v>
      </c>
      <c r="H21" s="1349">
        <f t="shared" si="0"/>
        <v>0.3735640306255032</v>
      </c>
      <c r="I21" s="953">
        <v>7373</v>
      </c>
      <c r="J21" s="956">
        <f t="shared" si="1"/>
        <v>0.6773790492990096</v>
      </c>
      <c r="K21" s="953">
        <v>821</v>
      </c>
      <c r="L21" s="956">
        <f t="shared" si="2"/>
        <v>0.07429823910458405</v>
      </c>
      <c r="M21" s="954">
        <v>8194</v>
      </c>
      <c r="N21" s="957">
        <v>89.98047351720771</v>
      </c>
      <c r="O21" s="953">
        <v>6828</v>
      </c>
      <c r="P21" s="956">
        <f t="shared" si="3"/>
        <v>0.4002215637831137</v>
      </c>
      <c r="Q21" s="953">
        <v>1366</v>
      </c>
      <c r="R21" s="956">
        <f t="shared" si="4"/>
        <v>0.2802562929437374</v>
      </c>
      <c r="S21" s="954">
        <v>8194</v>
      </c>
      <c r="T21" s="957">
        <v>83.32926531608494</v>
      </c>
      <c r="U21" s="953">
        <v>6158</v>
      </c>
      <c r="V21" s="956">
        <f t="shared" si="5"/>
        <v>0.6832747479051271</v>
      </c>
      <c r="W21" s="953">
        <v>670</v>
      </c>
      <c r="X21" s="956">
        <f t="shared" si="6"/>
        <v>0.08324977292692534</v>
      </c>
      <c r="Y21" s="954">
        <v>6828</v>
      </c>
      <c r="Z21" s="957">
        <v>90.1874633860574</v>
      </c>
    </row>
    <row r="22" spans="2:26" ht="13.5" customHeight="1">
      <c r="B22" s="142" t="s">
        <v>144</v>
      </c>
      <c r="C22" s="446" t="s">
        <v>255</v>
      </c>
      <c r="D22" s="108" t="b">
        <f t="shared" si="7"/>
        <v>1</v>
      </c>
      <c r="E22" s="445">
        <v>34</v>
      </c>
      <c r="F22" s="429" t="s">
        <v>255</v>
      </c>
      <c r="G22" s="952">
        <v>2404</v>
      </c>
      <c r="H22" s="1349">
        <f t="shared" si="0"/>
        <v>0.1095982340277898</v>
      </c>
      <c r="I22" s="953">
        <v>927</v>
      </c>
      <c r="J22" s="956">
        <f t="shared" si="1"/>
        <v>0.08516619811476765</v>
      </c>
      <c r="K22" s="953">
        <v>1477</v>
      </c>
      <c r="L22" s="956">
        <f t="shared" si="2"/>
        <v>0.13366443259131625</v>
      </c>
      <c r="M22" s="954">
        <v>2404</v>
      </c>
      <c r="N22" s="955">
        <v>38.56073211314476</v>
      </c>
      <c r="O22" s="953">
        <v>2135</v>
      </c>
      <c r="P22" s="956">
        <f t="shared" si="3"/>
        <v>0.1251425071290199</v>
      </c>
      <c r="Q22" s="953">
        <v>269</v>
      </c>
      <c r="R22" s="956">
        <f t="shared" si="4"/>
        <v>0.05518956281249295</v>
      </c>
      <c r="S22" s="954">
        <v>2404</v>
      </c>
      <c r="T22" s="957">
        <v>88.81031613976705</v>
      </c>
      <c r="U22" s="953">
        <v>905</v>
      </c>
      <c r="V22" s="956">
        <f t="shared" si="5"/>
        <v>0.10041631160346541</v>
      </c>
      <c r="W22" s="953">
        <v>1230</v>
      </c>
      <c r="X22" s="956">
        <f t="shared" si="6"/>
        <v>0.15283167268674352</v>
      </c>
      <c r="Y22" s="954">
        <v>2135</v>
      </c>
      <c r="Z22" s="955">
        <v>42.38875878220141</v>
      </c>
    </row>
    <row r="23" spans="1:26" ht="13.5" customHeight="1">
      <c r="A23" s="160" t="s">
        <v>184</v>
      </c>
      <c r="B23" s="161" t="s">
        <v>144</v>
      </c>
      <c r="C23" s="162" t="s">
        <v>256</v>
      </c>
      <c r="D23" s="108" t="b">
        <f t="shared" si="7"/>
        <v>0</v>
      </c>
      <c r="E23" s="445">
        <v>11</v>
      </c>
      <c r="F23" s="429"/>
      <c r="G23" s="952"/>
      <c r="H23" s="1349"/>
      <c r="I23" s="953"/>
      <c r="J23" s="956"/>
      <c r="K23" s="953"/>
      <c r="L23" s="956"/>
      <c r="M23" s="954"/>
      <c r="N23" s="955"/>
      <c r="O23" s="953"/>
      <c r="P23" s="956"/>
      <c r="Q23" s="953"/>
      <c r="R23" s="956"/>
      <c r="S23" s="954"/>
      <c r="T23" s="955"/>
      <c r="U23" s="953"/>
      <c r="V23" s="956"/>
      <c r="W23" s="953"/>
      <c r="X23" s="956"/>
      <c r="Y23" s="954"/>
      <c r="Z23" s="955"/>
    </row>
    <row r="24" spans="1:26" ht="13.5" customHeight="1">
      <c r="A24" s="160" t="s">
        <v>182</v>
      </c>
      <c r="B24" s="163" t="s">
        <v>144</v>
      </c>
      <c r="C24" s="164" t="s">
        <v>257</v>
      </c>
      <c r="D24" s="165" t="b">
        <f t="shared" si="7"/>
        <v>0</v>
      </c>
      <c r="E24" s="552">
        <v>12</v>
      </c>
      <c r="F24" s="451"/>
      <c r="G24" s="964"/>
      <c r="H24" s="1351"/>
      <c r="I24" s="965"/>
      <c r="J24" s="968"/>
      <c r="K24" s="965"/>
      <c r="L24" s="968"/>
      <c r="M24" s="966"/>
      <c r="N24" s="967"/>
      <c r="O24" s="965"/>
      <c r="P24" s="968"/>
      <c r="Q24" s="965"/>
      <c r="R24" s="968"/>
      <c r="S24" s="966"/>
      <c r="T24" s="967"/>
      <c r="U24" s="965"/>
      <c r="V24" s="968"/>
      <c r="W24" s="965"/>
      <c r="X24" s="968"/>
      <c r="Y24" s="966"/>
      <c r="Z24" s="967"/>
    </row>
    <row r="25" spans="2:26" ht="13.5" customHeight="1">
      <c r="B25" s="85" t="s">
        <v>258</v>
      </c>
      <c r="C25" s="86" t="s">
        <v>259</v>
      </c>
      <c r="D25" s="217" t="b">
        <f t="shared" si="7"/>
        <v>1</v>
      </c>
      <c r="E25" s="393">
        <v>15</v>
      </c>
      <c r="F25" s="467" t="s">
        <v>259</v>
      </c>
      <c r="G25" s="969">
        <v>200088</v>
      </c>
      <c r="H25" s="1348">
        <f aca="true" t="shared" si="8" ref="H25:H31">G25/G$8*100</f>
        <v>9.122001435171551</v>
      </c>
      <c r="I25" s="970">
        <v>84357</v>
      </c>
      <c r="J25" s="950">
        <f aca="true" t="shared" si="9" ref="J25:J31">I25/I$8*100</f>
        <v>7.750124028443857</v>
      </c>
      <c r="K25" s="970">
        <v>115731</v>
      </c>
      <c r="L25" s="950">
        <f aca="true" t="shared" si="10" ref="L25:L31">K25/K$8*100</f>
        <v>10.473336796361286</v>
      </c>
      <c r="M25" s="971">
        <v>200088</v>
      </c>
      <c r="N25" s="972">
        <v>42.15994962216625</v>
      </c>
      <c r="O25" s="970">
        <v>149730</v>
      </c>
      <c r="P25" s="950">
        <f aca="true" t="shared" si="11" ref="P25:P31">O25/O$8*100</f>
        <v>8.776387631113886</v>
      </c>
      <c r="Q25" s="970">
        <v>50358</v>
      </c>
      <c r="R25" s="950">
        <f aca="true" t="shared" si="12" ref="R25:R31">Q25/Q$8*100</f>
        <v>10.331732357291894</v>
      </c>
      <c r="S25" s="971">
        <v>200088</v>
      </c>
      <c r="T25" s="972">
        <v>74.8320738874895</v>
      </c>
      <c r="U25" s="970">
        <v>69222</v>
      </c>
      <c r="V25" s="950">
        <f aca="true" t="shared" si="13" ref="V25:V31">U25/U$8*100</f>
        <v>7.680682786536003</v>
      </c>
      <c r="W25" s="970">
        <v>80508</v>
      </c>
      <c r="X25" s="950">
        <f aca="true" t="shared" si="14" ref="X25:X31">W25/W$8*100</f>
        <v>10.003392117613291</v>
      </c>
      <c r="Y25" s="971">
        <v>149730</v>
      </c>
      <c r="Z25" s="972">
        <v>46.23121618914045</v>
      </c>
    </row>
    <row r="26" spans="2:26" ht="13.5" customHeight="1">
      <c r="B26" s="106" t="s">
        <v>258</v>
      </c>
      <c r="C26" s="201" t="s">
        <v>27</v>
      </c>
      <c r="D26" s="217" t="b">
        <f t="shared" si="7"/>
        <v>1</v>
      </c>
      <c r="E26" s="393">
        <v>16</v>
      </c>
      <c r="F26" s="410" t="s">
        <v>260</v>
      </c>
      <c r="G26" s="952">
        <v>143047</v>
      </c>
      <c r="H26" s="1349">
        <f t="shared" si="8"/>
        <v>6.521505234181883</v>
      </c>
      <c r="I26" s="953">
        <v>59516</v>
      </c>
      <c r="J26" s="956">
        <f t="shared" si="9"/>
        <v>5.467908788563658</v>
      </c>
      <c r="K26" s="953">
        <v>83531</v>
      </c>
      <c r="L26" s="956">
        <f t="shared" si="10"/>
        <v>7.559325469725957</v>
      </c>
      <c r="M26" s="954">
        <v>143047</v>
      </c>
      <c r="N26" s="955">
        <v>41.60590575125658</v>
      </c>
      <c r="O26" s="953">
        <v>77031</v>
      </c>
      <c r="P26" s="956">
        <f t="shared" si="11"/>
        <v>4.515153380166525</v>
      </c>
      <c r="Q26" s="953">
        <v>66016</v>
      </c>
      <c r="R26" s="956">
        <f t="shared" si="12"/>
        <v>13.544216277433213</v>
      </c>
      <c r="S26" s="954">
        <v>143047</v>
      </c>
      <c r="T26" s="955">
        <v>53.85013317301307</v>
      </c>
      <c r="U26" s="953">
        <v>36029</v>
      </c>
      <c r="V26" s="956">
        <f t="shared" si="13"/>
        <v>3.9976787743218294</v>
      </c>
      <c r="W26" s="953">
        <v>41002</v>
      </c>
      <c r="X26" s="956">
        <f t="shared" si="14"/>
        <v>5.094637596342974</v>
      </c>
      <c r="Y26" s="954">
        <v>77031</v>
      </c>
      <c r="Z26" s="955">
        <v>46.77207877348081</v>
      </c>
    </row>
    <row r="27" spans="2:26" ht="13.5" customHeight="1">
      <c r="B27" s="106" t="s">
        <v>258</v>
      </c>
      <c r="C27" s="201" t="s">
        <v>28</v>
      </c>
      <c r="D27" s="217" t="b">
        <f t="shared" si="7"/>
        <v>1</v>
      </c>
      <c r="E27" s="393">
        <v>17</v>
      </c>
      <c r="F27" s="410" t="s">
        <v>261</v>
      </c>
      <c r="G27" s="952">
        <v>145691</v>
      </c>
      <c r="H27" s="1349">
        <f t="shared" si="8"/>
        <v>6.642045055633414</v>
      </c>
      <c r="I27" s="953">
        <v>71453</v>
      </c>
      <c r="J27" s="956">
        <f t="shared" si="9"/>
        <v>6.56459585101887</v>
      </c>
      <c r="K27" s="953">
        <v>74238</v>
      </c>
      <c r="L27" s="956">
        <f t="shared" si="10"/>
        <v>6.718334561079306</v>
      </c>
      <c r="M27" s="954">
        <v>145691</v>
      </c>
      <c r="N27" s="955">
        <v>49.04421000610882</v>
      </c>
      <c r="O27" s="953">
        <v>114088</v>
      </c>
      <c r="P27" s="956">
        <f t="shared" si="11"/>
        <v>6.687240446527222</v>
      </c>
      <c r="Q27" s="953">
        <v>31603</v>
      </c>
      <c r="R27" s="956">
        <f t="shared" si="12"/>
        <v>6.483850384993363</v>
      </c>
      <c r="S27" s="954">
        <v>145691</v>
      </c>
      <c r="T27" s="957">
        <v>78.30820023199786</v>
      </c>
      <c r="U27" s="953">
        <v>60597</v>
      </c>
      <c r="V27" s="956">
        <f t="shared" si="13"/>
        <v>6.723676501917342</v>
      </c>
      <c r="W27" s="953">
        <v>53491</v>
      </c>
      <c r="X27" s="956">
        <f t="shared" si="14"/>
        <v>6.646438214379348</v>
      </c>
      <c r="Y27" s="954">
        <v>114088</v>
      </c>
      <c r="Z27" s="957">
        <v>53.11426267442676</v>
      </c>
    </row>
    <row r="28" spans="2:26" ht="13.5" customHeight="1">
      <c r="B28" s="205" t="s">
        <v>258</v>
      </c>
      <c r="C28" s="206" t="s">
        <v>29</v>
      </c>
      <c r="D28" s="217" t="b">
        <f t="shared" si="7"/>
        <v>1</v>
      </c>
      <c r="E28" s="393">
        <v>18</v>
      </c>
      <c r="F28" s="410" t="s">
        <v>262</v>
      </c>
      <c r="G28" s="958">
        <v>31518</v>
      </c>
      <c r="H28" s="1350">
        <f t="shared" si="8"/>
        <v>1.4369039684225786</v>
      </c>
      <c r="I28" s="959">
        <v>13877</v>
      </c>
      <c r="J28" s="962">
        <f t="shared" si="9"/>
        <v>1.2749205299230106</v>
      </c>
      <c r="K28" s="959">
        <v>17641</v>
      </c>
      <c r="L28" s="956">
        <f t="shared" si="10"/>
        <v>1.5964619196637848</v>
      </c>
      <c r="M28" s="960">
        <v>31518</v>
      </c>
      <c r="N28" s="967">
        <v>44.02880893457707</v>
      </c>
      <c r="O28" s="959">
        <v>23625</v>
      </c>
      <c r="P28" s="968">
        <f t="shared" si="11"/>
        <v>1.384773644460466</v>
      </c>
      <c r="Q28" s="959">
        <v>7893</v>
      </c>
      <c r="R28" s="968">
        <f t="shared" si="12"/>
        <v>1.61937256237549</v>
      </c>
      <c r="S28" s="960">
        <v>31518</v>
      </c>
      <c r="T28" s="967">
        <v>74.95716733295261</v>
      </c>
      <c r="U28" s="959">
        <v>11896</v>
      </c>
      <c r="V28" s="968">
        <f t="shared" si="13"/>
        <v>1.319947450646215</v>
      </c>
      <c r="W28" s="959">
        <v>11729</v>
      </c>
      <c r="X28" s="956">
        <f t="shared" si="14"/>
        <v>1.4573680397909063</v>
      </c>
      <c r="Y28" s="960">
        <v>23625</v>
      </c>
      <c r="Z28" s="967">
        <v>50.35343915343915</v>
      </c>
    </row>
    <row r="29" spans="2:26" ht="13.5" customHeight="1">
      <c r="B29" s="215" t="s">
        <v>263</v>
      </c>
      <c r="C29" s="486" t="s">
        <v>30</v>
      </c>
      <c r="D29" s="217" t="b">
        <f t="shared" si="7"/>
        <v>1</v>
      </c>
      <c r="E29" s="393">
        <v>19</v>
      </c>
      <c r="F29" s="487" t="s">
        <v>264</v>
      </c>
      <c r="G29" s="973">
        <v>51553</v>
      </c>
      <c r="H29" s="1352">
        <f t="shared" si="8"/>
        <v>2.350298568566825</v>
      </c>
      <c r="I29" s="974">
        <v>25963</v>
      </c>
      <c r="J29" s="976">
        <f t="shared" si="9"/>
        <v>2.3852966576631203</v>
      </c>
      <c r="K29" s="974">
        <v>25590</v>
      </c>
      <c r="L29" s="976">
        <f t="shared" si="10"/>
        <v>2.3158245294595687</v>
      </c>
      <c r="M29" s="975">
        <v>51553</v>
      </c>
      <c r="N29" s="1345">
        <v>50.36176362190368</v>
      </c>
      <c r="O29" s="986">
        <v>42588</v>
      </c>
      <c r="P29" s="989">
        <f t="shared" si="11"/>
        <v>2.4962852897473997</v>
      </c>
      <c r="Q29" s="986">
        <v>8965</v>
      </c>
      <c r="R29" s="989">
        <f t="shared" si="12"/>
        <v>1.8393101509814098</v>
      </c>
      <c r="S29" s="987">
        <v>51553</v>
      </c>
      <c r="T29" s="1345">
        <v>82.6101293814133</v>
      </c>
      <c r="U29" s="986">
        <v>22912</v>
      </c>
      <c r="V29" s="989">
        <f t="shared" si="13"/>
        <v>2.542252520948729</v>
      </c>
      <c r="W29" s="986">
        <v>19676</v>
      </c>
      <c r="X29" s="989">
        <f t="shared" si="14"/>
        <v>2.4448097494181837</v>
      </c>
      <c r="Y29" s="987">
        <v>42588</v>
      </c>
      <c r="Z29" s="1345">
        <v>53.79919226073072</v>
      </c>
    </row>
    <row r="30" spans="1:26" ht="13.5" customHeight="1">
      <c r="A30" s="234">
        <v>38740</v>
      </c>
      <c r="B30" s="333" t="s">
        <v>163</v>
      </c>
      <c r="C30" s="1341" t="s">
        <v>265</v>
      </c>
      <c r="D30" s="217" t="b">
        <f t="shared" si="7"/>
        <v>1</v>
      </c>
      <c r="E30" s="393">
        <v>20</v>
      </c>
      <c r="F30" s="1342" t="s">
        <v>265</v>
      </c>
      <c r="G30" s="973">
        <v>32703</v>
      </c>
      <c r="H30" s="1352">
        <f t="shared" si="8"/>
        <v>1.490928056327292</v>
      </c>
      <c r="I30" s="974">
        <v>19985</v>
      </c>
      <c r="J30" s="962">
        <f t="shared" si="9"/>
        <v>1.8360803336824505</v>
      </c>
      <c r="K30" s="974">
        <v>12718</v>
      </c>
      <c r="L30" s="976">
        <f t="shared" si="10"/>
        <v>1.1509439767747867</v>
      </c>
      <c r="M30" s="975">
        <v>32703</v>
      </c>
      <c r="N30" s="1343">
        <v>61.110601473870894</v>
      </c>
      <c r="O30" s="1346">
        <v>27619</v>
      </c>
      <c r="P30" s="1344">
        <f t="shared" si="11"/>
        <v>1.618880985665761</v>
      </c>
      <c r="Q30" s="1346">
        <v>5084</v>
      </c>
      <c r="R30" s="1344">
        <f t="shared" si="12"/>
        <v>1.0430622205900153</v>
      </c>
      <c r="S30" s="1347">
        <v>32703</v>
      </c>
      <c r="T30" s="1343">
        <v>84.45402562456043</v>
      </c>
      <c r="U30" s="1346">
        <v>17430</v>
      </c>
      <c r="V30" s="1344">
        <f t="shared" si="13"/>
        <v>1.9339848743076267</v>
      </c>
      <c r="W30" s="1346">
        <v>10189</v>
      </c>
      <c r="X30" s="1344">
        <f t="shared" si="14"/>
        <v>1.2660178154514063</v>
      </c>
      <c r="Y30" s="1347">
        <v>27619</v>
      </c>
      <c r="Z30" s="1343">
        <v>63.10872949780948</v>
      </c>
    </row>
    <row r="31" spans="1:26" ht="13.5" customHeight="1">
      <c r="A31" s="234">
        <v>38534</v>
      </c>
      <c r="B31" s="106" t="s">
        <v>163</v>
      </c>
      <c r="C31" s="201" t="s">
        <v>266</v>
      </c>
      <c r="D31" s="108" t="b">
        <f t="shared" si="7"/>
        <v>1</v>
      </c>
      <c r="E31" s="445">
        <v>63</v>
      </c>
      <c r="F31" s="514" t="s">
        <v>266</v>
      </c>
      <c r="G31" s="952">
        <v>50502</v>
      </c>
      <c r="H31" s="1349">
        <f t="shared" si="8"/>
        <v>2.3023835336403664</v>
      </c>
      <c r="I31" s="953">
        <v>28242</v>
      </c>
      <c r="J31" s="956">
        <f t="shared" si="9"/>
        <v>2.5946750454770964</v>
      </c>
      <c r="K31" s="953">
        <v>22260</v>
      </c>
      <c r="L31" s="956">
        <f t="shared" si="10"/>
        <v>2.0144686997174674</v>
      </c>
      <c r="M31" s="954">
        <v>50502</v>
      </c>
      <c r="N31" s="957">
        <v>55.92253772127837</v>
      </c>
      <c r="O31" s="953">
        <v>41703</v>
      </c>
      <c r="P31" s="956">
        <f t="shared" si="11"/>
        <v>2.44441122941523</v>
      </c>
      <c r="Q31" s="953">
        <v>8799</v>
      </c>
      <c r="R31" s="956">
        <f t="shared" si="12"/>
        <v>1.8052526512532543</v>
      </c>
      <c r="S31" s="954">
        <v>50502</v>
      </c>
      <c r="T31" s="957">
        <v>82.57692764642984</v>
      </c>
      <c r="U31" s="953">
        <v>24331</v>
      </c>
      <c r="V31" s="956">
        <f t="shared" si="13"/>
        <v>2.699700859252947</v>
      </c>
      <c r="W31" s="953">
        <v>17372</v>
      </c>
      <c r="X31" s="956">
        <f t="shared" si="14"/>
        <v>2.158529933263503</v>
      </c>
      <c r="Y31" s="954">
        <v>41703</v>
      </c>
      <c r="Z31" s="957">
        <v>58.343524446682494</v>
      </c>
    </row>
    <row r="32" spans="1:26" ht="13.5" customHeight="1">
      <c r="A32" s="234">
        <v>38803</v>
      </c>
      <c r="B32" s="106" t="s">
        <v>163</v>
      </c>
      <c r="C32" s="107" t="s">
        <v>267</v>
      </c>
      <c r="D32" s="108" t="b">
        <f t="shared" si="7"/>
        <v>0</v>
      </c>
      <c r="E32" s="445">
        <v>64</v>
      </c>
      <c r="F32" s="514"/>
      <c r="G32" s="952"/>
      <c r="H32" s="1349"/>
      <c r="I32" s="953"/>
      <c r="J32" s="956"/>
      <c r="K32" s="953"/>
      <c r="L32" s="956"/>
      <c r="M32" s="954"/>
      <c r="N32" s="955"/>
      <c r="O32" s="953"/>
      <c r="P32" s="956"/>
      <c r="Q32" s="953"/>
      <c r="R32" s="956"/>
      <c r="S32" s="954"/>
      <c r="T32" s="955"/>
      <c r="U32" s="953"/>
      <c r="V32" s="956"/>
      <c r="W32" s="953"/>
      <c r="X32" s="956"/>
      <c r="Y32" s="954"/>
      <c r="Z32" s="955"/>
    </row>
    <row r="33" spans="2:26" ht="13.5" customHeight="1">
      <c r="B33" s="106" t="s">
        <v>163</v>
      </c>
      <c r="C33" s="201" t="s">
        <v>268</v>
      </c>
      <c r="D33" s="108" t="b">
        <f t="shared" si="7"/>
        <v>1</v>
      </c>
      <c r="E33" s="445">
        <v>65</v>
      </c>
      <c r="F33" s="516" t="s">
        <v>268</v>
      </c>
      <c r="G33" s="952">
        <v>28309</v>
      </c>
      <c r="H33" s="1349">
        <f>G33/G$8*100</f>
        <v>1.290605826577663</v>
      </c>
      <c r="I33" s="953">
        <v>12101</v>
      </c>
      <c r="J33" s="956">
        <f>I33/I$8*100</f>
        <v>1.1117542215607372</v>
      </c>
      <c r="K33" s="953">
        <v>16208</v>
      </c>
      <c r="L33" s="956">
        <f>K33/K$8*100</f>
        <v>1.4667793659038955</v>
      </c>
      <c r="M33" s="954">
        <v>28309</v>
      </c>
      <c r="N33" s="955">
        <v>42.74612314105055</v>
      </c>
      <c r="O33" s="953">
        <v>24302</v>
      </c>
      <c r="P33" s="956">
        <f>O33/O$8*100</f>
        <v>1.4244558352456398</v>
      </c>
      <c r="Q33" s="953">
        <v>4007</v>
      </c>
      <c r="R33" s="956">
        <f>Q33/Q$8*100</f>
        <v>0.8220988036790308</v>
      </c>
      <c r="S33" s="954">
        <v>28309</v>
      </c>
      <c r="T33" s="957">
        <v>85.8454908333039</v>
      </c>
      <c r="U33" s="953">
        <v>10712</v>
      </c>
      <c r="V33" s="956">
        <f>U33/U$8*100</f>
        <v>1.1885740661837807</v>
      </c>
      <c r="W33" s="953">
        <v>13590</v>
      </c>
      <c r="X33" s="956">
        <f>W33/W$8*100</f>
        <v>1.6886036030998735</v>
      </c>
      <c r="Y33" s="954">
        <v>24302</v>
      </c>
      <c r="Z33" s="955">
        <v>44.0786766521274</v>
      </c>
    </row>
    <row r="34" spans="1:26" ht="13.5" customHeight="1">
      <c r="A34" s="234">
        <v>38803</v>
      </c>
      <c r="B34" s="106" t="s">
        <v>163</v>
      </c>
      <c r="C34" s="107" t="s">
        <v>164</v>
      </c>
      <c r="D34" s="108" t="b">
        <f t="shared" si="7"/>
        <v>1</v>
      </c>
      <c r="E34" s="445">
        <v>67</v>
      </c>
      <c r="F34" s="516" t="s">
        <v>164</v>
      </c>
      <c r="G34" s="952">
        <v>22164</v>
      </c>
      <c r="H34" s="1349">
        <f>G34/G$8*100</f>
        <v>1.010455598582335</v>
      </c>
      <c r="I34" s="953">
        <v>13537</v>
      </c>
      <c r="J34" s="956">
        <f>I34/I$8*100</f>
        <v>1.243683736655458</v>
      </c>
      <c r="K34" s="953">
        <v>8627</v>
      </c>
      <c r="L34" s="956">
        <f>K34/K$8*100</f>
        <v>0.7807197426982296</v>
      </c>
      <c r="M34" s="954">
        <v>22164</v>
      </c>
      <c r="N34" s="957">
        <v>61.07652048366721</v>
      </c>
      <c r="O34" s="953">
        <v>20678</v>
      </c>
      <c r="P34" s="956">
        <f>O34/O$8*100</f>
        <v>1.2120359542922121</v>
      </c>
      <c r="Q34" s="953">
        <v>1486</v>
      </c>
      <c r="R34" s="956">
        <f>Q34/Q$8*100</f>
        <v>0.3048761722652956</v>
      </c>
      <c r="S34" s="954">
        <v>22164</v>
      </c>
      <c r="T34" s="957">
        <v>93.2954340371774</v>
      </c>
      <c r="U34" s="953">
        <v>12767</v>
      </c>
      <c r="V34" s="956">
        <f>U34/U$8*100</f>
        <v>1.416591215736401</v>
      </c>
      <c r="W34" s="953">
        <v>7911</v>
      </c>
      <c r="X34" s="956">
        <f>W34/W$8*100</f>
        <v>0.9829685874998603</v>
      </c>
      <c r="Y34" s="954">
        <v>20678</v>
      </c>
      <c r="Z34" s="957">
        <v>61.74194796401973</v>
      </c>
    </row>
    <row r="35" spans="2:26" ht="13.5" customHeight="1">
      <c r="B35" s="85" t="s">
        <v>163</v>
      </c>
      <c r="C35" s="245" t="s">
        <v>269</v>
      </c>
      <c r="D35" s="217" t="b">
        <f t="shared" si="7"/>
        <v>1</v>
      </c>
      <c r="E35" s="347">
        <v>71</v>
      </c>
      <c r="F35" s="507" t="s">
        <v>269</v>
      </c>
      <c r="G35" s="946">
        <v>23257</v>
      </c>
      <c r="H35" s="1348">
        <f>G35/G$8*100</f>
        <v>1.060285411307948</v>
      </c>
      <c r="I35" s="947">
        <v>4600</v>
      </c>
      <c r="J35" s="950">
        <f>I35/I$8*100</f>
        <v>0.4226154383257079</v>
      </c>
      <c r="K35" s="947">
        <v>18657</v>
      </c>
      <c r="L35" s="950">
        <f>K35/K$8*100</f>
        <v>1.6884071217712844</v>
      </c>
      <c r="M35" s="948">
        <v>23257</v>
      </c>
      <c r="N35" s="983">
        <v>19.778991271445157</v>
      </c>
      <c r="O35" s="947">
        <v>18486</v>
      </c>
      <c r="P35" s="950">
        <f>O35/O$8*100</f>
        <v>1.0835524059892558</v>
      </c>
      <c r="Q35" s="947">
        <v>4771</v>
      </c>
      <c r="R35" s="950">
        <f>Q35/Q$8*100</f>
        <v>0.978845368692951</v>
      </c>
      <c r="S35" s="948">
        <v>23257</v>
      </c>
      <c r="T35" s="980">
        <v>79.48574622694242</v>
      </c>
      <c r="U35" s="947">
        <v>3521</v>
      </c>
      <c r="V35" s="950">
        <f>U35/U$8*100</f>
        <v>0.39068047862519534</v>
      </c>
      <c r="W35" s="947">
        <v>14965</v>
      </c>
      <c r="X35" s="950">
        <f>W35/W$8*100</f>
        <v>1.859452017688713</v>
      </c>
      <c r="Y35" s="948">
        <v>18486</v>
      </c>
      <c r="Z35" s="983">
        <v>19.046846262036134</v>
      </c>
    </row>
    <row r="36" spans="1:26" ht="13.5" customHeight="1">
      <c r="A36" s="160" t="s">
        <v>165</v>
      </c>
      <c r="B36" s="161" t="s">
        <v>163</v>
      </c>
      <c r="C36" s="162" t="s">
        <v>166</v>
      </c>
      <c r="D36" s="217" t="b">
        <f t="shared" si="7"/>
        <v>0</v>
      </c>
      <c r="E36" s="393">
        <v>21</v>
      </c>
      <c r="F36" s="518"/>
      <c r="G36" s="952"/>
      <c r="H36" s="1349"/>
      <c r="I36" s="953"/>
      <c r="J36" s="956"/>
      <c r="K36" s="953"/>
      <c r="L36" s="956"/>
      <c r="M36" s="954"/>
      <c r="N36" s="955"/>
      <c r="O36" s="953"/>
      <c r="P36" s="956"/>
      <c r="Q36" s="953"/>
      <c r="R36" s="956"/>
      <c r="S36" s="954"/>
      <c r="T36" s="955"/>
      <c r="U36" s="953"/>
      <c r="V36" s="956"/>
      <c r="W36" s="953"/>
      <c r="X36" s="956"/>
      <c r="Y36" s="954"/>
      <c r="Z36" s="955"/>
    </row>
    <row r="37" spans="1:26" ht="13.5" customHeight="1">
      <c r="A37" s="160" t="s">
        <v>167</v>
      </c>
      <c r="B37" s="161" t="s">
        <v>163</v>
      </c>
      <c r="C37" s="263" t="s">
        <v>168</v>
      </c>
      <c r="D37" s="217" t="b">
        <f t="shared" si="7"/>
        <v>0</v>
      </c>
      <c r="E37" s="393">
        <v>22</v>
      </c>
      <c r="F37" s="518"/>
      <c r="G37" s="952"/>
      <c r="H37" s="1349"/>
      <c r="I37" s="981"/>
      <c r="J37" s="956"/>
      <c r="K37" s="953"/>
      <c r="L37" s="956"/>
      <c r="M37" s="954"/>
      <c r="N37" s="982"/>
      <c r="O37" s="981"/>
      <c r="P37" s="956"/>
      <c r="Q37" s="953"/>
      <c r="R37" s="956"/>
      <c r="S37" s="954"/>
      <c r="T37" s="982"/>
      <c r="U37" s="981"/>
      <c r="V37" s="956"/>
      <c r="W37" s="953"/>
      <c r="X37" s="956"/>
      <c r="Y37" s="954"/>
      <c r="Z37" s="982"/>
    </row>
    <row r="38" spans="1:26" ht="13.5" customHeight="1">
      <c r="A38" s="160" t="s">
        <v>167</v>
      </c>
      <c r="B38" s="161" t="s">
        <v>163</v>
      </c>
      <c r="C38" s="162" t="s">
        <v>169</v>
      </c>
      <c r="D38" s="217" t="b">
        <f t="shared" si="7"/>
        <v>0</v>
      </c>
      <c r="E38" s="393">
        <v>23</v>
      </c>
      <c r="F38" s="518"/>
      <c r="G38" s="952"/>
      <c r="H38" s="1349"/>
      <c r="I38" s="981"/>
      <c r="J38" s="956"/>
      <c r="K38" s="981"/>
      <c r="L38" s="956"/>
      <c r="M38" s="954"/>
      <c r="N38" s="982"/>
      <c r="O38" s="981"/>
      <c r="P38" s="956"/>
      <c r="Q38" s="981"/>
      <c r="R38" s="956"/>
      <c r="S38" s="954"/>
      <c r="T38" s="982"/>
      <c r="U38" s="981"/>
      <c r="V38" s="956"/>
      <c r="W38" s="981"/>
      <c r="X38" s="956"/>
      <c r="Y38" s="954"/>
      <c r="Z38" s="982"/>
    </row>
    <row r="39" spans="1:26" ht="13.5" customHeight="1">
      <c r="A39" s="160" t="s">
        <v>170</v>
      </c>
      <c r="B39" s="161" t="s">
        <v>163</v>
      </c>
      <c r="C39" s="162" t="s">
        <v>171</v>
      </c>
      <c r="D39" s="217" t="b">
        <f t="shared" si="7"/>
        <v>0</v>
      </c>
      <c r="E39" s="393">
        <v>24</v>
      </c>
      <c r="F39" s="518"/>
      <c r="G39" s="952"/>
      <c r="H39" s="1349"/>
      <c r="I39" s="953"/>
      <c r="J39" s="956"/>
      <c r="K39" s="953"/>
      <c r="L39" s="956"/>
      <c r="M39" s="954"/>
      <c r="N39" s="955"/>
      <c r="O39" s="953"/>
      <c r="P39" s="956"/>
      <c r="Q39" s="953"/>
      <c r="R39" s="956"/>
      <c r="S39" s="954"/>
      <c r="T39" s="955"/>
      <c r="U39" s="953"/>
      <c r="V39" s="956"/>
      <c r="W39" s="953"/>
      <c r="X39" s="956"/>
      <c r="Y39" s="954"/>
      <c r="Z39" s="955"/>
    </row>
    <row r="40" spans="1:26" ht="13.5" customHeight="1">
      <c r="A40" s="160" t="s">
        <v>172</v>
      </c>
      <c r="B40" s="161" t="s">
        <v>163</v>
      </c>
      <c r="C40" s="162" t="s">
        <v>173</v>
      </c>
      <c r="D40" s="217" t="b">
        <f t="shared" si="7"/>
        <v>0</v>
      </c>
      <c r="E40" s="393">
        <v>25</v>
      </c>
      <c r="F40" s="518" t="s">
        <v>267</v>
      </c>
      <c r="G40" s="952">
        <v>24579</v>
      </c>
      <c r="H40" s="1349">
        <f>G40/G$8*100</f>
        <v>1.1205553220337128</v>
      </c>
      <c r="I40" s="953">
        <v>8857</v>
      </c>
      <c r="J40" s="956">
        <f>I40/I$8*100</f>
        <v>0.813718464619738</v>
      </c>
      <c r="K40" s="953">
        <v>15722</v>
      </c>
      <c r="L40" s="956">
        <f>K40/K$8*100</f>
        <v>1.422797704265859</v>
      </c>
      <c r="M40" s="954">
        <v>24579</v>
      </c>
      <c r="N40" s="955">
        <v>36.03482647788763</v>
      </c>
      <c r="O40" s="953">
        <v>22692</v>
      </c>
      <c r="P40" s="956">
        <f>O40/O$8*100</f>
        <v>1.330086075771297</v>
      </c>
      <c r="Q40" s="953">
        <v>1887</v>
      </c>
      <c r="R40" s="956">
        <f>Q40/Q$8*100</f>
        <v>0.3871476023315026</v>
      </c>
      <c r="S40" s="954">
        <v>24579</v>
      </c>
      <c r="T40" s="957">
        <v>92.32271451238863</v>
      </c>
      <c r="U40" s="953">
        <v>8490</v>
      </c>
      <c r="V40" s="956">
        <f>U40/U$8*100</f>
        <v>0.9420270558159352</v>
      </c>
      <c r="W40" s="953">
        <v>14202</v>
      </c>
      <c r="X40" s="956">
        <f>W40/W$8*100</f>
        <v>1.7646466792659607</v>
      </c>
      <c r="Y40" s="954">
        <v>22692</v>
      </c>
      <c r="Z40" s="955">
        <v>37.41406663141195</v>
      </c>
    </row>
    <row r="41" spans="1:26" ht="13.5" customHeight="1">
      <c r="A41" s="160" t="s">
        <v>172</v>
      </c>
      <c r="B41" s="161" t="s">
        <v>163</v>
      </c>
      <c r="C41" s="270" t="s">
        <v>174</v>
      </c>
      <c r="D41" s="217" t="b">
        <f aca="true" t="shared" si="15" ref="D41:D72">EXACT(C41,F41)</f>
        <v>0</v>
      </c>
      <c r="E41" s="393">
        <v>26</v>
      </c>
      <c r="F41" s="518"/>
      <c r="G41" s="946"/>
      <c r="H41" s="1348"/>
      <c r="I41" s="947"/>
      <c r="J41" s="950"/>
      <c r="K41" s="947"/>
      <c r="L41" s="950"/>
      <c r="M41" s="948"/>
      <c r="N41" s="983"/>
      <c r="O41" s="947"/>
      <c r="P41" s="950"/>
      <c r="Q41" s="947"/>
      <c r="R41" s="950"/>
      <c r="S41" s="948"/>
      <c r="T41" s="983"/>
      <c r="U41" s="947"/>
      <c r="V41" s="950"/>
      <c r="W41" s="947"/>
      <c r="X41" s="950"/>
      <c r="Y41" s="948"/>
      <c r="Z41" s="983"/>
    </row>
    <row r="42" spans="1:26" ht="13.5" customHeight="1">
      <c r="A42" s="160" t="s">
        <v>170</v>
      </c>
      <c r="B42" s="163" t="s">
        <v>163</v>
      </c>
      <c r="C42" s="271" t="s">
        <v>175</v>
      </c>
      <c r="D42" s="217" t="b">
        <f t="shared" si="15"/>
        <v>0</v>
      </c>
      <c r="E42" s="393">
        <v>27</v>
      </c>
      <c r="F42" s="518"/>
      <c r="G42" s="958"/>
      <c r="H42" s="1350"/>
      <c r="I42" s="959"/>
      <c r="J42" s="968"/>
      <c r="K42" s="959"/>
      <c r="L42" s="962"/>
      <c r="M42" s="960"/>
      <c r="N42" s="967"/>
      <c r="O42" s="959"/>
      <c r="P42" s="968"/>
      <c r="Q42" s="959"/>
      <c r="R42" s="968"/>
      <c r="S42" s="960"/>
      <c r="T42" s="967"/>
      <c r="U42" s="959"/>
      <c r="V42" s="968"/>
      <c r="W42" s="959"/>
      <c r="X42" s="968"/>
      <c r="Y42" s="960"/>
      <c r="Z42" s="967"/>
    </row>
    <row r="43" spans="1:26" ht="13.5" customHeight="1">
      <c r="A43" s="234">
        <v>38803</v>
      </c>
      <c r="B43" s="179" t="s">
        <v>176</v>
      </c>
      <c r="C43" s="180" t="s">
        <v>177</v>
      </c>
      <c r="D43" s="217" t="b">
        <f t="shared" si="15"/>
        <v>1</v>
      </c>
      <c r="E43" s="393">
        <v>28</v>
      </c>
      <c r="F43" s="518" t="s">
        <v>177</v>
      </c>
      <c r="G43" s="977">
        <v>70141</v>
      </c>
      <c r="H43" s="1353">
        <f>G43/G$8*100</f>
        <v>3.197724514535443</v>
      </c>
      <c r="I43" s="978">
        <v>42101</v>
      </c>
      <c r="J43" s="950">
        <f>I43/I$8*100</f>
        <v>3.8679418628153535</v>
      </c>
      <c r="K43" s="978">
        <v>28040</v>
      </c>
      <c r="L43" s="993">
        <f>K43/K$8*100</f>
        <v>2.5375427825731265</v>
      </c>
      <c r="M43" s="979">
        <v>70141</v>
      </c>
      <c r="N43" s="957">
        <v>60.023381474458596</v>
      </c>
      <c r="O43" s="978">
        <v>59691</v>
      </c>
      <c r="P43" s="956">
        <f>O43/O$8*100</f>
        <v>3.498773486200621</v>
      </c>
      <c r="Q43" s="978">
        <v>10450</v>
      </c>
      <c r="R43" s="956">
        <f>Q43/Q$8*100</f>
        <v>2.1439811575856926</v>
      </c>
      <c r="S43" s="979">
        <v>70141</v>
      </c>
      <c r="T43" s="980">
        <v>85.10143853095907</v>
      </c>
      <c r="U43" s="978">
        <v>37373</v>
      </c>
      <c r="V43" s="956">
        <f>U43/U$8*100</f>
        <v>4.146805318846755</v>
      </c>
      <c r="W43" s="978">
        <v>22318</v>
      </c>
      <c r="X43" s="956">
        <f>W43/W$8*100</f>
        <v>2.7730872122136114</v>
      </c>
      <c r="Y43" s="979">
        <v>59691</v>
      </c>
      <c r="Z43" s="980">
        <v>62.6107788443819</v>
      </c>
    </row>
    <row r="44" spans="2:26" ht="13.5" customHeight="1">
      <c r="B44" s="142" t="s">
        <v>176</v>
      </c>
      <c r="C44" s="278" t="s">
        <v>41</v>
      </c>
      <c r="D44" s="217" t="b">
        <f t="shared" si="15"/>
        <v>1</v>
      </c>
      <c r="E44" s="393">
        <v>80</v>
      </c>
      <c r="F44" s="984" t="s">
        <v>270</v>
      </c>
      <c r="G44" s="952">
        <v>20286</v>
      </c>
      <c r="H44" s="1349">
        <f>G44/G$8*100</f>
        <v>0.9248376769915742</v>
      </c>
      <c r="I44" s="953">
        <v>3850</v>
      </c>
      <c r="J44" s="956">
        <f>I44/I$8*100</f>
        <v>0.3537107472943425</v>
      </c>
      <c r="K44" s="953">
        <v>16436</v>
      </c>
      <c r="L44" s="956">
        <f>K44/K$8*100</f>
        <v>1.4874127380303817</v>
      </c>
      <c r="M44" s="954">
        <v>20286</v>
      </c>
      <c r="N44" s="955">
        <v>18.978605935127675</v>
      </c>
      <c r="O44" s="953">
        <v>15175</v>
      </c>
      <c r="P44" s="956">
        <f>O44/O$8*100</f>
        <v>0.8894789441137595</v>
      </c>
      <c r="Q44" s="953">
        <v>5111</v>
      </c>
      <c r="R44" s="956">
        <f>Q44/Q$8*100</f>
        <v>1.048601693437366</v>
      </c>
      <c r="S44" s="954">
        <v>20286</v>
      </c>
      <c r="T44" s="955">
        <v>74.80528443261363</v>
      </c>
      <c r="U44" s="953">
        <v>2920</v>
      </c>
      <c r="V44" s="956">
        <f>U44/U$8*100</f>
        <v>0.323995171140463</v>
      </c>
      <c r="W44" s="953">
        <v>12255</v>
      </c>
      <c r="X44" s="956">
        <f>W44/W$8*100</f>
        <v>1.5227253242081642</v>
      </c>
      <c r="Y44" s="954">
        <v>15175</v>
      </c>
      <c r="Z44" s="955">
        <v>19.242174629324545</v>
      </c>
    </row>
    <row r="45" spans="1:26" ht="13.5" customHeight="1">
      <c r="A45" s="284" t="s">
        <v>178</v>
      </c>
      <c r="B45" s="106" t="s">
        <v>176</v>
      </c>
      <c r="C45" s="201" t="s">
        <v>42</v>
      </c>
      <c r="D45" s="217" t="b">
        <f t="shared" si="15"/>
        <v>1</v>
      </c>
      <c r="E45" s="393">
        <v>29</v>
      </c>
      <c r="F45" s="410" t="s">
        <v>271</v>
      </c>
      <c r="G45" s="952">
        <v>80330</v>
      </c>
      <c r="H45" s="1349">
        <f>G45/G$8*100</f>
        <v>3.66224049062078</v>
      </c>
      <c r="I45" s="953">
        <v>33568</v>
      </c>
      <c r="J45" s="956">
        <f>I45/I$8*100</f>
        <v>3.0839902247211657</v>
      </c>
      <c r="K45" s="953">
        <v>46762</v>
      </c>
      <c r="L45" s="956">
        <f>K45/K$8*100</f>
        <v>4.231832225345382</v>
      </c>
      <c r="M45" s="954">
        <v>80330</v>
      </c>
      <c r="N45" s="955">
        <v>41.78762604257438</v>
      </c>
      <c r="O45" s="953">
        <v>63905</v>
      </c>
      <c r="P45" s="956">
        <f>O45/O$8*100</f>
        <v>3.745776074042161</v>
      </c>
      <c r="Q45" s="953">
        <v>16425</v>
      </c>
      <c r="R45" s="956">
        <f>Q45/Q$8*100</f>
        <v>3.3698459821382776</v>
      </c>
      <c r="S45" s="954">
        <v>80330</v>
      </c>
      <c r="T45" s="957">
        <v>79.55309348935641</v>
      </c>
      <c r="U45" s="953">
        <v>28893</v>
      </c>
      <c r="V45" s="956">
        <f>U45/U$8*100</f>
        <v>3.205887835534725</v>
      </c>
      <c r="W45" s="953">
        <v>35012</v>
      </c>
      <c r="X45" s="956">
        <f>W45/W$8*100</f>
        <v>4.350359775697776</v>
      </c>
      <c r="Y45" s="954">
        <v>63905</v>
      </c>
      <c r="Z45" s="955">
        <v>45.21242469290353</v>
      </c>
    </row>
    <row r="46" spans="1:26" ht="13.5" customHeight="1">
      <c r="A46" s="284" t="s">
        <v>179</v>
      </c>
      <c r="B46" s="106" t="s">
        <v>176</v>
      </c>
      <c r="C46" s="201" t="s">
        <v>43</v>
      </c>
      <c r="D46" s="217" t="b">
        <f t="shared" si="15"/>
        <v>1</v>
      </c>
      <c r="E46" s="393">
        <v>30</v>
      </c>
      <c r="F46" s="410" t="s">
        <v>272</v>
      </c>
      <c r="G46" s="952">
        <v>53879</v>
      </c>
      <c r="H46" s="1349">
        <f>G46/G$8*100</f>
        <v>2.4563407866818996</v>
      </c>
      <c r="I46" s="953">
        <v>30254</v>
      </c>
      <c r="J46" s="956">
        <f>I46/I$8*100</f>
        <v>2.779523363283906</v>
      </c>
      <c r="K46" s="953">
        <v>23625</v>
      </c>
      <c r="L46" s="956">
        <f>K46/K$8*100</f>
        <v>2.137997440737878</v>
      </c>
      <c r="M46" s="954">
        <v>53879</v>
      </c>
      <c r="N46" s="957">
        <v>56.15174743406522</v>
      </c>
      <c r="O46" s="953">
        <v>42114</v>
      </c>
      <c r="P46" s="956">
        <f>O46/O$8*100</f>
        <v>2.4685018947220345</v>
      </c>
      <c r="Q46" s="953">
        <v>11765</v>
      </c>
      <c r="R46" s="956">
        <f>Q46/Q$8*100</f>
        <v>2.413774001817768</v>
      </c>
      <c r="S46" s="954">
        <v>53879</v>
      </c>
      <c r="T46" s="957">
        <v>78.16403422483714</v>
      </c>
      <c r="U46" s="953">
        <v>25391</v>
      </c>
      <c r="V46" s="956">
        <f>U46/U$8*100</f>
        <v>2.817315544666951</v>
      </c>
      <c r="W46" s="953">
        <v>16723</v>
      </c>
      <c r="X46" s="956">
        <f>W46/W$8*100</f>
        <v>2.0778894815775706</v>
      </c>
      <c r="Y46" s="954">
        <v>42114</v>
      </c>
      <c r="Z46" s="957">
        <v>60.29111459372181</v>
      </c>
    </row>
    <row r="47" spans="1:26" ht="13.5" customHeight="1">
      <c r="A47" s="160" t="s">
        <v>180</v>
      </c>
      <c r="B47" s="106" t="s">
        <v>176</v>
      </c>
      <c r="C47" s="107" t="s">
        <v>181</v>
      </c>
      <c r="D47" s="217" t="b">
        <f t="shared" si="15"/>
        <v>1</v>
      </c>
      <c r="E47" s="393">
        <v>31</v>
      </c>
      <c r="F47" s="410" t="s">
        <v>181</v>
      </c>
      <c r="G47" s="952">
        <v>125481</v>
      </c>
      <c r="H47" s="1349">
        <f>G47/G$8*100</f>
        <v>5.7206722146593565</v>
      </c>
      <c r="I47" s="953">
        <v>52011</v>
      </c>
      <c r="J47" s="956">
        <f>I47/I$8*100</f>
        <v>4.778402513643129</v>
      </c>
      <c r="K47" s="953">
        <v>73470</v>
      </c>
      <c r="L47" s="956">
        <f>K47/K$8*100</f>
        <v>6.6488326760216685</v>
      </c>
      <c r="M47" s="954">
        <v>125481</v>
      </c>
      <c r="N47" s="955">
        <v>41.449303081741455</v>
      </c>
      <c r="O47" s="953">
        <v>91294</v>
      </c>
      <c r="P47" s="956">
        <f>O47/O$8*100</f>
        <v>5.351175665497302</v>
      </c>
      <c r="Q47" s="953">
        <v>34187</v>
      </c>
      <c r="R47" s="956">
        <f>Q47/Q$8*100</f>
        <v>7.013998453050915</v>
      </c>
      <c r="S47" s="954">
        <v>125481</v>
      </c>
      <c r="T47" s="955">
        <v>72.75523784477332</v>
      </c>
      <c r="U47" s="953">
        <v>42026</v>
      </c>
      <c r="V47" s="956">
        <f>U47/U$8*100</f>
        <v>4.663089404914075</v>
      </c>
      <c r="W47" s="953">
        <v>49268</v>
      </c>
      <c r="X47" s="956">
        <f>W47/W$8*100</f>
        <v>6.121716138154862</v>
      </c>
      <c r="Y47" s="954">
        <v>91294</v>
      </c>
      <c r="Z47" s="955">
        <v>46.033693342388325</v>
      </c>
    </row>
    <row r="48" spans="1:26" ht="13.5" customHeight="1">
      <c r="A48" s="160" t="s">
        <v>182</v>
      </c>
      <c r="B48" s="161" t="s">
        <v>176</v>
      </c>
      <c r="C48" s="162" t="s">
        <v>183</v>
      </c>
      <c r="D48" s="217" t="b">
        <f t="shared" si="15"/>
        <v>0</v>
      </c>
      <c r="E48" s="393">
        <v>32</v>
      </c>
      <c r="F48" s="410"/>
      <c r="G48" s="952"/>
      <c r="H48" s="1349"/>
      <c r="I48" s="953"/>
      <c r="J48" s="956"/>
      <c r="K48" s="953"/>
      <c r="L48" s="956"/>
      <c r="M48" s="954"/>
      <c r="N48" s="955"/>
      <c r="O48" s="953"/>
      <c r="P48" s="956"/>
      <c r="Q48" s="953"/>
      <c r="R48" s="956"/>
      <c r="S48" s="954"/>
      <c r="T48" s="955"/>
      <c r="U48" s="953"/>
      <c r="V48" s="956"/>
      <c r="W48" s="953"/>
      <c r="X48" s="956"/>
      <c r="Y48" s="954"/>
      <c r="Z48" s="955"/>
    </row>
    <row r="49" spans="1:26" ht="13.5" customHeight="1">
      <c r="A49" s="284" t="s">
        <v>184</v>
      </c>
      <c r="B49" s="161" t="s">
        <v>176</v>
      </c>
      <c r="C49" s="162" t="s">
        <v>185</v>
      </c>
      <c r="D49" s="217" t="b">
        <f t="shared" si="15"/>
        <v>0</v>
      </c>
      <c r="E49" s="393">
        <v>35</v>
      </c>
      <c r="F49" s="429"/>
      <c r="G49" s="952"/>
      <c r="H49" s="1349"/>
      <c r="I49" s="953"/>
      <c r="J49" s="956"/>
      <c r="K49" s="953"/>
      <c r="L49" s="956"/>
      <c r="M49" s="954"/>
      <c r="N49" s="955"/>
      <c r="O49" s="953"/>
      <c r="P49" s="956"/>
      <c r="Q49" s="953"/>
      <c r="R49" s="956"/>
      <c r="S49" s="954"/>
      <c r="T49" s="955"/>
      <c r="U49" s="953"/>
      <c r="V49" s="956"/>
      <c r="W49" s="953"/>
      <c r="X49" s="956"/>
      <c r="Y49" s="954"/>
      <c r="Z49" s="955"/>
    </row>
    <row r="50" spans="1:26" ht="13.5" customHeight="1">
      <c r="A50" s="160" t="s">
        <v>182</v>
      </c>
      <c r="B50" s="285" t="s">
        <v>176</v>
      </c>
      <c r="C50" s="271" t="s">
        <v>186</v>
      </c>
      <c r="D50" s="217" t="b">
        <f t="shared" si="15"/>
        <v>0</v>
      </c>
      <c r="E50" s="393">
        <v>36</v>
      </c>
      <c r="F50" s="429"/>
      <c r="G50" s="964"/>
      <c r="H50" s="1351"/>
      <c r="I50" s="965"/>
      <c r="J50" s="968"/>
      <c r="K50" s="965"/>
      <c r="L50" s="968"/>
      <c r="M50" s="966"/>
      <c r="N50" s="967"/>
      <c r="O50" s="965"/>
      <c r="P50" s="968"/>
      <c r="Q50" s="965"/>
      <c r="R50" s="968"/>
      <c r="S50" s="966"/>
      <c r="T50" s="967"/>
      <c r="U50" s="965"/>
      <c r="V50" s="968"/>
      <c r="W50" s="965"/>
      <c r="X50" s="968"/>
      <c r="Y50" s="966"/>
      <c r="Z50" s="967"/>
    </row>
    <row r="51" spans="2:26" ht="13.5" customHeight="1">
      <c r="B51" s="286" t="s">
        <v>187</v>
      </c>
      <c r="C51" s="287" t="s">
        <v>48</v>
      </c>
      <c r="D51" s="217" t="b">
        <f t="shared" si="15"/>
        <v>1</v>
      </c>
      <c r="E51" s="393">
        <v>37</v>
      </c>
      <c r="F51" s="410" t="s">
        <v>273</v>
      </c>
      <c r="G51" s="985">
        <v>20462</v>
      </c>
      <c r="H51" s="1354">
        <f aca="true" t="shared" si="16" ref="H51:H65">G51/G$8*100</f>
        <v>0.932861507768983</v>
      </c>
      <c r="I51" s="986">
        <v>8088</v>
      </c>
      <c r="J51" s="989">
        <f aca="true" t="shared" si="17" ref="J51:J65">I51/I$8*100</f>
        <v>0.7430681880822446</v>
      </c>
      <c r="K51" s="986">
        <v>12374</v>
      </c>
      <c r="L51" s="989">
        <f aca="true" t="shared" si="18" ref="L51:L65">K51/K$8*100</f>
        <v>1.11981292409272</v>
      </c>
      <c r="M51" s="987">
        <v>20462</v>
      </c>
      <c r="N51" s="988">
        <v>39.5269279640309</v>
      </c>
      <c r="O51" s="986">
        <v>14343</v>
      </c>
      <c r="P51" s="989">
        <f aca="true" t="shared" si="19" ref="P51:P65">O51/O$8*100</f>
        <v>0.8407114659257762</v>
      </c>
      <c r="Q51" s="986">
        <v>6119</v>
      </c>
      <c r="R51" s="989">
        <f aca="true" t="shared" si="20" ref="R51:R65">Q51/Q$8*100</f>
        <v>1.2554086797384547</v>
      </c>
      <c r="S51" s="987">
        <v>20462</v>
      </c>
      <c r="T51" s="988">
        <v>70.09578731306813</v>
      </c>
      <c r="U51" s="986">
        <v>6682</v>
      </c>
      <c r="V51" s="989">
        <f aca="true" t="shared" si="21" ref="V51:V65">U51/U$8*100</f>
        <v>0.7414163471097855</v>
      </c>
      <c r="W51" s="986">
        <v>7661</v>
      </c>
      <c r="X51" s="989">
        <f aca="true" t="shared" si="22" ref="X51:X65">W51/W$8*100</f>
        <v>0.9519052393927986</v>
      </c>
      <c r="Y51" s="987">
        <v>14343</v>
      </c>
      <c r="Z51" s="988">
        <v>46.587185386599735</v>
      </c>
    </row>
    <row r="52" spans="2:26" ht="13.5" customHeight="1">
      <c r="B52" s="179" t="s">
        <v>188</v>
      </c>
      <c r="C52" s="245" t="s">
        <v>49</v>
      </c>
      <c r="D52" s="217" t="b">
        <f t="shared" si="15"/>
        <v>1</v>
      </c>
      <c r="E52" s="393">
        <v>38</v>
      </c>
      <c r="F52" s="410" t="s">
        <v>274</v>
      </c>
      <c r="G52" s="946">
        <v>57353</v>
      </c>
      <c r="H52" s="1348">
        <f t="shared" si="16"/>
        <v>2.614720264640528</v>
      </c>
      <c r="I52" s="947">
        <v>33236</v>
      </c>
      <c r="J52" s="956">
        <f t="shared" si="17"/>
        <v>3.0534884148246144</v>
      </c>
      <c r="K52" s="947">
        <v>24117</v>
      </c>
      <c r="L52" s="950">
        <f t="shared" si="18"/>
        <v>2.1825220858529275</v>
      </c>
      <c r="M52" s="948">
        <v>57353</v>
      </c>
      <c r="N52" s="957">
        <v>57.94988928216483</v>
      </c>
      <c r="O52" s="947">
        <v>46370</v>
      </c>
      <c r="P52" s="956">
        <f t="shared" si="19"/>
        <v>2.7179663023759493</v>
      </c>
      <c r="Q52" s="947">
        <v>10983</v>
      </c>
      <c r="R52" s="956">
        <f t="shared" si="20"/>
        <v>2.2533344549056133</v>
      </c>
      <c r="S52" s="948">
        <v>57353</v>
      </c>
      <c r="T52" s="957">
        <v>80.85017348700156</v>
      </c>
      <c r="U52" s="947">
        <v>28596</v>
      </c>
      <c r="V52" s="956">
        <f t="shared" si="21"/>
        <v>3.1729335321687255</v>
      </c>
      <c r="W52" s="947">
        <v>17774</v>
      </c>
      <c r="X52" s="950">
        <f t="shared" si="22"/>
        <v>2.2084797970196584</v>
      </c>
      <c r="Y52" s="948">
        <v>46370</v>
      </c>
      <c r="Z52" s="957">
        <v>61.66918266120336</v>
      </c>
    </row>
    <row r="53" spans="2:26" ht="13.5" customHeight="1">
      <c r="B53" s="106" t="s">
        <v>188</v>
      </c>
      <c r="C53" s="201" t="s">
        <v>50</v>
      </c>
      <c r="D53" s="217" t="b">
        <f t="shared" si="15"/>
        <v>1</v>
      </c>
      <c r="E53" s="393">
        <v>39</v>
      </c>
      <c r="F53" s="410" t="s">
        <v>275</v>
      </c>
      <c r="G53" s="952">
        <v>33336</v>
      </c>
      <c r="H53" s="1349">
        <f t="shared" si="16"/>
        <v>1.5197864931574048</v>
      </c>
      <c r="I53" s="953">
        <v>15387</v>
      </c>
      <c r="J53" s="956">
        <f t="shared" si="17"/>
        <v>1.4136486411994929</v>
      </c>
      <c r="K53" s="953">
        <v>17949</v>
      </c>
      <c r="L53" s="956">
        <f t="shared" si="18"/>
        <v>1.6243350714837748</v>
      </c>
      <c r="M53" s="954">
        <v>33336</v>
      </c>
      <c r="N53" s="955">
        <v>46.15730741540677</v>
      </c>
      <c r="O53" s="953">
        <v>25774</v>
      </c>
      <c r="P53" s="956">
        <f t="shared" si="19"/>
        <v>1.5107367581936104</v>
      </c>
      <c r="Q53" s="953">
        <v>7562</v>
      </c>
      <c r="R53" s="956">
        <f t="shared" si="20"/>
        <v>1.551462728580192</v>
      </c>
      <c r="S53" s="954">
        <v>33336</v>
      </c>
      <c r="T53" s="955">
        <v>77.3158147348212</v>
      </c>
      <c r="U53" s="953">
        <v>12796</v>
      </c>
      <c r="V53" s="956">
        <f t="shared" si="21"/>
        <v>1.4198089759977277</v>
      </c>
      <c r="W53" s="953">
        <v>12978</v>
      </c>
      <c r="X53" s="956">
        <f t="shared" si="22"/>
        <v>1.6125605269337866</v>
      </c>
      <c r="Y53" s="954">
        <v>25774</v>
      </c>
      <c r="Z53" s="955">
        <v>49.64693101575231</v>
      </c>
    </row>
    <row r="54" spans="2:26" ht="13.5" customHeight="1">
      <c r="B54" s="85" t="s">
        <v>188</v>
      </c>
      <c r="C54" s="201" t="s">
        <v>51</v>
      </c>
      <c r="D54" s="217" t="b">
        <f t="shared" si="15"/>
        <v>1</v>
      </c>
      <c r="E54" s="393">
        <v>40</v>
      </c>
      <c r="F54" s="410" t="s">
        <v>276</v>
      </c>
      <c r="G54" s="952">
        <v>83561</v>
      </c>
      <c r="H54" s="1349">
        <f t="shared" si="16"/>
        <v>3.809541611312872</v>
      </c>
      <c r="I54" s="953">
        <v>60641</v>
      </c>
      <c r="J54" s="956">
        <f t="shared" si="17"/>
        <v>5.571265825110707</v>
      </c>
      <c r="K54" s="953">
        <v>22920</v>
      </c>
      <c r="L54" s="956">
        <f t="shared" si="18"/>
        <v>2.074196882188875</v>
      </c>
      <c r="M54" s="954">
        <v>83561</v>
      </c>
      <c r="N54" s="957">
        <v>72.57093620229533</v>
      </c>
      <c r="O54" s="953">
        <v>65770</v>
      </c>
      <c r="P54" s="956">
        <f t="shared" si="19"/>
        <v>3.8550925966630616</v>
      </c>
      <c r="Q54" s="953">
        <v>17791</v>
      </c>
      <c r="R54" s="956">
        <f t="shared" si="20"/>
        <v>3.650102275082015</v>
      </c>
      <c r="S54" s="954">
        <v>83561</v>
      </c>
      <c r="T54" s="957">
        <v>78.70896710187768</v>
      </c>
      <c r="U54" s="953">
        <v>48377</v>
      </c>
      <c r="V54" s="956">
        <f t="shared" si="21"/>
        <v>5.367778902144582</v>
      </c>
      <c r="W54" s="953">
        <v>17393</v>
      </c>
      <c r="X54" s="956">
        <f t="shared" si="22"/>
        <v>2.161139254504496</v>
      </c>
      <c r="Y54" s="954">
        <v>65770</v>
      </c>
      <c r="Z54" s="957">
        <v>73.55481222441843</v>
      </c>
    </row>
    <row r="55" spans="2:26" ht="13.5" customHeight="1">
      <c r="B55" s="106" t="s">
        <v>188</v>
      </c>
      <c r="C55" s="201" t="s">
        <v>52</v>
      </c>
      <c r="D55" s="217" t="b">
        <f t="shared" si="15"/>
        <v>1</v>
      </c>
      <c r="E55" s="393">
        <v>41</v>
      </c>
      <c r="F55" s="410" t="s">
        <v>277</v>
      </c>
      <c r="G55" s="952">
        <v>43710</v>
      </c>
      <c r="H55" s="1349">
        <f t="shared" si="16"/>
        <v>1.992736609548541</v>
      </c>
      <c r="I55" s="953">
        <v>34803</v>
      </c>
      <c r="J55" s="956">
        <f t="shared" si="17"/>
        <v>3.1974532826194806</v>
      </c>
      <c r="K55" s="953">
        <v>8907</v>
      </c>
      <c r="L55" s="956">
        <f t="shared" si="18"/>
        <v>0.8060589716254933</v>
      </c>
      <c r="M55" s="954">
        <v>43710</v>
      </c>
      <c r="N55" s="957">
        <v>79.62251201098147</v>
      </c>
      <c r="O55" s="953">
        <v>23567</v>
      </c>
      <c r="P55" s="956">
        <f t="shared" si="19"/>
        <v>1.3813739885290919</v>
      </c>
      <c r="Q55" s="953">
        <v>20143</v>
      </c>
      <c r="R55" s="956">
        <f t="shared" si="20"/>
        <v>4.132651909784555</v>
      </c>
      <c r="S55" s="954">
        <v>43710</v>
      </c>
      <c r="T55" s="955">
        <v>53.91672386181652</v>
      </c>
      <c r="U55" s="953">
        <v>18970</v>
      </c>
      <c r="V55" s="956">
        <f t="shared" si="21"/>
        <v>2.104859039909104</v>
      </c>
      <c r="W55" s="953">
        <v>4597</v>
      </c>
      <c r="X55" s="956">
        <f t="shared" si="22"/>
        <v>0.5711928449926504</v>
      </c>
      <c r="Y55" s="954">
        <v>23567</v>
      </c>
      <c r="Z55" s="957">
        <v>80.4939109772139</v>
      </c>
    </row>
    <row r="56" spans="2:26" ht="13.5" customHeight="1">
      <c r="B56" s="142" t="s">
        <v>188</v>
      </c>
      <c r="C56" s="278" t="s">
        <v>190</v>
      </c>
      <c r="D56" s="217" t="b">
        <f t="shared" si="15"/>
        <v>1</v>
      </c>
      <c r="E56" s="393">
        <v>42</v>
      </c>
      <c r="F56" s="410" t="s">
        <v>190</v>
      </c>
      <c r="G56" s="958">
        <v>37344</v>
      </c>
      <c r="H56" s="1350">
        <f t="shared" si="16"/>
        <v>1.7025110031338528</v>
      </c>
      <c r="I56" s="959">
        <v>24835</v>
      </c>
      <c r="J56" s="968">
        <f t="shared" si="17"/>
        <v>2.2816640023519468</v>
      </c>
      <c r="K56" s="959">
        <v>12509</v>
      </c>
      <c r="L56" s="962">
        <f t="shared" si="18"/>
        <v>1.1320300523255076</v>
      </c>
      <c r="M56" s="960">
        <v>37344</v>
      </c>
      <c r="N56" s="346">
        <v>66.5033204798629</v>
      </c>
      <c r="O56" s="959">
        <v>32897</v>
      </c>
      <c r="P56" s="968">
        <f t="shared" si="19"/>
        <v>1.9282496754207807</v>
      </c>
      <c r="Q56" s="959">
        <v>4447</v>
      </c>
      <c r="R56" s="968">
        <f t="shared" si="20"/>
        <v>0.912371694524744</v>
      </c>
      <c r="S56" s="960">
        <v>37344</v>
      </c>
      <c r="T56" s="346">
        <v>88.09179520137104</v>
      </c>
      <c r="U56" s="959">
        <v>22567</v>
      </c>
      <c r="V56" s="968">
        <f t="shared" si="21"/>
        <v>2.5039722695639823</v>
      </c>
      <c r="W56" s="959">
        <v>10330</v>
      </c>
      <c r="X56" s="968">
        <f t="shared" si="22"/>
        <v>1.2835375437837893</v>
      </c>
      <c r="Y56" s="960">
        <v>32897</v>
      </c>
      <c r="Z56" s="346">
        <v>68.59896039152507</v>
      </c>
    </row>
    <row r="57" spans="2:26" ht="13.5" customHeight="1">
      <c r="B57" s="179" t="s">
        <v>191</v>
      </c>
      <c r="C57" s="330" t="s">
        <v>54</v>
      </c>
      <c r="D57" s="217" t="b">
        <f t="shared" si="15"/>
        <v>1</v>
      </c>
      <c r="E57" s="393">
        <v>43</v>
      </c>
      <c r="F57" s="410" t="s">
        <v>278</v>
      </c>
      <c r="G57" s="977">
        <v>26990</v>
      </c>
      <c r="H57" s="1353">
        <f t="shared" si="16"/>
        <v>1.230472685694695</v>
      </c>
      <c r="I57" s="978">
        <v>16821</v>
      </c>
      <c r="J57" s="950">
        <f t="shared" si="17"/>
        <v>1.5453944104514636</v>
      </c>
      <c r="K57" s="978">
        <v>10169</v>
      </c>
      <c r="L57" s="993">
        <f t="shared" si="18"/>
        <v>0.9202664962905178</v>
      </c>
      <c r="M57" s="979">
        <v>26990</v>
      </c>
      <c r="N57" s="980">
        <v>62.32308262319377</v>
      </c>
      <c r="O57" s="978">
        <v>25649</v>
      </c>
      <c r="P57" s="950">
        <f t="shared" si="19"/>
        <v>1.5034099135139254</v>
      </c>
      <c r="Q57" s="978">
        <v>1341</v>
      </c>
      <c r="R57" s="950">
        <f t="shared" si="20"/>
        <v>0.2751271514184128</v>
      </c>
      <c r="S57" s="979">
        <v>26990</v>
      </c>
      <c r="T57" s="980">
        <v>95.03149314560947</v>
      </c>
      <c r="U57" s="978">
        <v>16256</v>
      </c>
      <c r="V57" s="950">
        <f t="shared" si="21"/>
        <v>1.8037210623490982</v>
      </c>
      <c r="W57" s="978">
        <v>9393</v>
      </c>
      <c r="X57" s="950">
        <f t="shared" si="22"/>
        <v>1.167112115078522</v>
      </c>
      <c r="Y57" s="979">
        <v>25649</v>
      </c>
      <c r="Z57" s="980">
        <v>63.3786892276502</v>
      </c>
    </row>
    <row r="58" spans="1:26" ht="13.5" customHeight="1">
      <c r="A58" s="160" t="s">
        <v>192</v>
      </c>
      <c r="B58" s="106" t="s">
        <v>191</v>
      </c>
      <c r="C58" s="201" t="s">
        <v>55</v>
      </c>
      <c r="D58" s="217" t="b">
        <f t="shared" si="15"/>
        <v>1</v>
      </c>
      <c r="E58" s="393">
        <v>44</v>
      </c>
      <c r="F58" s="410" t="s">
        <v>279</v>
      </c>
      <c r="G58" s="952">
        <v>35511</v>
      </c>
      <c r="H58" s="1349">
        <f t="shared" si="16"/>
        <v>1.6189446291850433</v>
      </c>
      <c r="I58" s="953">
        <v>21744</v>
      </c>
      <c r="J58" s="956">
        <f t="shared" si="17"/>
        <v>1.997684802381346</v>
      </c>
      <c r="K58" s="953">
        <v>13767</v>
      </c>
      <c r="L58" s="956">
        <f t="shared" si="18"/>
        <v>1.245875588005857</v>
      </c>
      <c r="M58" s="954">
        <v>35511</v>
      </c>
      <c r="N58" s="957">
        <v>61.23173101292557</v>
      </c>
      <c r="O58" s="953">
        <v>27575</v>
      </c>
      <c r="P58" s="956">
        <f t="shared" si="19"/>
        <v>1.6163019363385118</v>
      </c>
      <c r="Q58" s="953">
        <v>7936</v>
      </c>
      <c r="R58" s="956">
        <f t="shared" si="20"/>
        <v>1.6281946857990484</v>
      </c>
      <c r="S58" s="954">
        <v>35511</v>
      </c>
      <c r="T58" s="955">
        <v>77.6519951564304</v>
      </c>
      <c r="U58" s="953">
        <v>19077</v>
      </c>
      <c r="V58" s="956">
        <f t="shared" si="21"/>
        <v>2.116731465700895</v>
      </c>
      <c r="W58" s="953">
        <v>8498</v>
      </c>
      <c r="X58" s="956">
        <f t="shared" si="22"/>
        <v>1.055905328855241</v>
      </c>
      <c r="Y58" s="954">
        <v>27575</v>
      </c>
      <c r="Z58" s="957">
        <v>69.18223028105169</v>
      </c>
    </row>
    <row r="59" spans="1:26" ht="13.5" customHeight="1">
      <c r="A59" s="234">
        <v>38796</v>
      </c>
      <c r="B59" s="106" t="s">
        <v>191</v>
      </c>
      <c r="C59" s="107" t="s">
        <v>193</v>
      </c>
      <c r="D59" s="217" t="b">
        <f t="shared" si="15"/>
        <v>1</v>
      </c>
      <c r="E59" s="393">
        <v>45</v>
      </c>
      <c r="F59" s="518" t="s">
        <v>193</v>
      </c>
      <c r="G59" s="952">
        <v>40868</v>
      </c>
      <c r="H59" s="1349">
        <f t="shared" si="16"/>
        <v>1.8631699784724267</v>
      </c>
      <c r="I59" s="953">
        <v>23949</v>
      </c>
      <c r="J59" s="956">
        <f t="shared" si="17"/>
        <v>2.200264594013561</v>
      </c>
      <c r="K59" s="953">
        <v>16919</v>
      </c>
      <c r="L59" s="956">
        <f t="shared" si="18"/>
        <v>1.5311229079299116</v>
      </c>
      <c r="M59" s="954">
        <v>40868</v>
      </c>
      <c r="N59" s="957">
        <v>58.600861309582065</v>
      </c>
      <c r="O59" s="953">
        <v>32665</v>
      </c>
      <c r="P59" s="956">
        <f t="shared" si="19"/>
        <v>1.9146510516952855</v>
      </c>
      <c r="Q59" s="953">
        <v>8203</v>
      </c>
      <c r="R59" s="956">
        <f t="shared" si="20"/>
        <v>1.6829739172895153</v>
      </c>
      <c r="S59" s="954">
        <v>40868</v>
      </c>
      <c r="T59" s="957">
        <v>79.92806107467946</v>
      </c>
      <c r="U59" s="953">
        <v>19711</v>
      </c>
      <c r="V59" s="956">
        <f t="shared" si="21"/>
        <v>2.1870783624485157</v>
      </c>
      <c r="W59" s="953">
        <v>12954</v>
      </c>
      <c r="X59" s="956">
        <f t="shared" si="22"/>
        <v>1.6095784455155087</v>
      </c>
      <c r="Y59" s="954">
        <v>32665</v>
      </c>
      <c r="Z59" s="957">
        <v>60.34287463646104</v>
      </c>
    </row>
    <row r="60" spans="2:26" ht="13.5" customHeight="1">
      <c r="B60" s="106" t="s">
        <v>191</v>
      </c>
      <c r="C60" s="201" t="s">
        <v>56</v>
      </c>
      <c r="D60" s="217" t="b">
        <f t="shared" si="15"/>
        <v>1</v>
      </c>
      <c r="E60" s="393">
        <v>46</v>
      </c>
      <c r="F60" s="410" t="s">
        <v>280</v>
      </c>
      <c r="G60" s="952">
        <v>17789</v>
      </c>
      <c r="H60" s="1349">
        <f t="shared" si="16"/>
        <v>0.8109995778370852</v>
      </c>
      <c r="I60" s="953">
        <v>10121</v>
      </c>
      <c r="J60" s="956">
        <f t="shared" si="17"/>
        <v>0.9298458372379325</v>
      </c>
      <c r="K60" s="953">
        <v>7668</v>
      </c>
      <c r="L60" s="956">
        <f t="shared" si="18"/>
        <v>0.6939328836223514</v>
      </c>
      <c r="M60" s="954">
        <v>17789</v>
      </c>
      <c r="N60" s="957">
        <v>56.8947102141773</v>
      </c>
      <c r="O60" s="953">
        <v>14465</v>
      </c>
      <c r="P60" s="956">
        <f t="shared" si="19"/>
        <v>0.8478624663331488</v>
      </c>
      <c r="Q60" s="953">
        <v>3324</v>
      </c>
      <c r="R60" s="956">
        <f t="shared" si="20"/>
        <v>0.6819706572071619</v>
      </c>
      <c r="S60" s="954">
        <v>17789</v>
      </c>
      <c r="T60" s="957">
        <v>81.31429535105964</v>
      </c>
      <c r="U60" s="953">
        <v>9280</v>
      </c>
      <c r="V60" s="956">
        <f t="shared" si="21"/>
        <v>1.0296832836244851</v>
      </c>
      <c r="W60" s="953">
        <v>5185</v>
      </c>
      <c r="X60" s="956">
        <f t="shared" si="22"/>
        <v>0.6442538397404595</v>
      </c>
      <c r="Y60" s="954">
        <v>14465</v>
      </c>
      <c r="Z60" s="957">
        <v>64.15485655029381</v>
      </c>
    </row>
    <row r="61" spans="2:26" ht="13.5" customHeight="1">
      <c r="B61" s="106" t="s">
        <v>191</v>
      </c>
      <c r="C61" s="201" t="s">
        <v>194</v>
      </c>
      <c r="D61" s="217" t="b">
        <f t="shared" si="15"/>
        <v>1</v>
      </c>
      <c r="E61" s="393">
        <v>47</v>
      </c>
      <c r="F61" s="451" t="s">
        <v>194</v>
      </c>
      <c r="G61" s="952">
        <v>7301</v>
      </c>
      <c r="H61" s="1349">
        <f t="shared" si="16"/>
        <v>0.33285220741967275</v>
      </c>
      <c r="I61" s="953">
        <v>4162</v>
      </c>
      <c r="J61" s="956">
        <f t="shared" si="17"/>
        <v>0.3823750987633905</v>
      </c>
      <c r="K61" s="953">
        <v>3139</v>
      </c>
      <c r="L61" s="956">
        <f t="shared" si="18"/>
        <v>0.2840708557238603</v>
      </c>
      <c r="M61" s="954">
        <v>7301</v>
      </c>
      <c r="N61" s="957">
        <v>57.00588960416382</v>
      </c>
      <c r="O61" s="953">
        <v>6387</v>
      </c>
      <c r="P61" s="956">
        <f t="shared" si="19"/>
        <v>0.37437245575318495</v>
      </c>
      <c r="Q61" s="953">
        <v>914</v>
      </c>
      <c r="R61" s="956">
        <f t="shared" si="20"/>
        <v>0.18752141416586823</v>
      </c>
      <c r="S61" s="954">
        <v>7301</v>
      </c>
      <c r="T61" s="957">
        <v>87.48116696342967</v>
      </c>
      <c r="U61" s="953">
        <v>3937</v>
      </c>
      <c r="V61" s="956">
        <f t="shared" si="21"/>
        <v>0.4368386947876722</v>
      </c>
      <c r="W61" s="953">
        <v>2450</v>
      </c>
      <c r="X61" s="956">
        <f t="shared" si="22"/>
        <v>0.30442081144920463</v>
      </c>
      <c r="Y61" s="954">
        <v>6387</v>
      </c>
      <c r="Z61" s="957">
        <v>61.64083294191326</v>
      </c>
    </row>
    <row r="62" spans="2:26" ht="13.5" customHeight="1">
      <c r="B62" s="106" t="s">
        <v>191</v>
      </c>
      <c r="C62" s="201" t="s">
        <v>58</v>
      </c>
      <c r="D62" s="217" t="b">
        <f t="shared" si="15"/>
        <v>1</v>
      </c>
      <c r="E62" s="393">
        <v>76</v>
      </c>
      <c r="F62" s="516" t="s">
        <v>281</v>
      </c>
      <c r="G62" s="952">
        <v>7588</v>
      </c>
      <c r="H62" s="1349">
        <f t="shared" si="16"/>
        <v>0.34593652238056116</v>
      </c>
      <c r="I62" s="953">
        <v>4175</v>
      </c>
      <c r="J62" s="956">
        <f t="shared" si="17"/>
        <v>0.3835694467412675</v>
      </c>
      <c r="K62" s="953">
        <v>3413</v>
      </c>
      <c r="L62" s="956">
        <f t="shared" si="18"/>
        <v>0.30886710117411126</v>
      </c>
      <c r="M62" s="954">
        <v>7588</v>
      </c>
      <c r="N62" s="957">
        <v>55.021085925144966</v>
      </c>
      <c r="O62" s="953">
        <v>6521</v>
      </c>
      <c r="P62" s="956">
        <f t="shared" si="19"/>
        <v>0.38222683324980733</v>
      </c>
      <c r="Q62" s="953">
        <v>1067</v>
      </c>
      <c r="R62" s="956">
        <f t="shared" si="20"/>
        <v>0.21891176030085494</v>
      </c>
      <c r="S62" s="954">
        <v>7588</v>
      </c>
      <c r="T62" s="957">
        <v>85.93832366895097</v>
      </c>
      <c r="U62" s="953">
        <v>3775</v>
      </c>
      <c r="V62" s="956">
        <f t="shared" si="21"/>
        <v>0.41886362022439994</v>
      </c>
      <c r="W62" s="953">
        <v>2746</v>
      </c>
      <c r="X62" s="956">
        <f t="shared" si="22"/>
        <v>0.34119981560796564</v>
      </c>
      <c r="Y62" s="954">
        <v>6521</v>
      </c>
      <c r="Z62" s="957">
        <v>57.88989418800797</v>
      </c>
    </row>
    <row r="63" spans="2:26" ht="13.5" customHeight="1">
      <c r="B63" s="106" t="s">
        <v>191</v>
      </c>
      <c r="C63" s="201" t="s">
        <v>195</v>
      </c>
      <c r="D63" s="217" t="b">
        <f t="shared" si="15"/>
        <v>1</v>
      </c>
      <c r="E63" s="393">
        <v>48</v>
      </c>
      <c r="F63" s="543" t="s">
        <v>195</v>
      </c>
      <c r="G63" s="952">
        <v>11541</v>
      </c>
      <c r="H63" s="1349">
        <f t="shared" si="16"/>
        <v>0.5261535852390692</v>
      </c>
      <c r="I63" s="953">
        <v>7246</v>
      </c>
      <c r="J63" s="956">
        <f t="shared" si="17"/>
        <v>0.665711188284365</v>
      </c>
      <c r="K63" s="953">
        <v>4295</v>
      </c>
      <c r="L63" s="956">
        <f t="shared" si="18"/>
        <v>0.38868567229499207</v>
      </c>
      <c r="M63" s="954">
        <v>11541</v>
      </c>
      <c r="N63" s="957">
        <v>62.784853998786936</v>
      </c>
      <c r="O63" s="953">
        <v>10147</v>
      </c>
      <c r="P63" s="956">
        <f t="shared" si="19"/>
        <v>0.5947639437181099</v>
      </c>
      <c r="Q63" s="953">
        <v>1394</v>
      </c>
      <c r="R63" s="956">
        <f t="shared" si="20"/>
        <v>0.28600093145210104</v>
      </c>
      <c r="S63" s="954">
        <v>11541</v>
      </c>
      <c r="T63" s="957">
        <v>87.92132397539208</v>
      </c>
      <c r="U63" s="953">
        <v>6539</v>
      </c>
      <c r="V63" s="956">
        <f t="shared" si="21"/>
        <v>0.7255494603039341</v>
      </c>
      <c r="W63" s="953">
        <v>3608</v>
      </c>
      <c r="X63" s="956">
        <f t="shared" si="22"/>
        <v>0.44830623988111434</v>
      </c>
      <c r="Y63" s="954">
        <v>10147</v>
      </c>
      <c r="Z63" s="957">
        <v>64.44269242140534</v>
      </c>
    </row>
    <row r="64" spans="2:26" ht="13.5" customHeight="1">
      <c r="B64" s="106" t="s">
        <v>191</v>
      </c>
      <c r="C64" s="201" t="s">
        <v>196</v>
      </c>
      <c r="D64" s="217" t="b">
        <f t="shared" si="15"/>
        <v>1</v>
      </c>
      <c r="E64" s="393">
        <v>50</v>
      </c>
      <c r="F64" s="516" t="s">
        <v>196</v>
      </c>
      <c r="G64" s="952">
        <v>6274</v>
      </c>
      <c r="H64" s="1349">
        <f t="shared" si="16"/>
        <v>0.2860313312355879</v>
      </c>
      <c r="I64" s="953">
        <v>3557</v>
      </c>
      <c r="J64" s="956">
        <f t="shared" si="17"/>
        <v>0.3267919813314224</v>
      </c>
      <c r="K64" s="953">
        <v>2717</v>
      </c>
      <c r="L64" s="956">
        <f t="shared" si="18"/>
        <v>0.2458810178406271</v>
      </c>
      <c r="M64" s="954">
        <v>6274</v>
      </c>
      <c r="N64" s="957">
        <v>56.6942939113803</v>
      </c>
      <c r="O64" s="953">
        <v>5659</v>
      </c>
      <c r="P64" s="956">
        <f t="shared" si="19"/>
        <v>0.3317009123386995</v>
      </c>
      <c r="Q64" s="953">
        <v>615</v>
      </c>
      <c r="R64" s="956">
        <f t="shared" si="20"/>
        <v>0.12617688152298573</v>
      </c>
      <c r="S64" s="954">
        <v>6274</v>
      </c>
      <c r="T64" s="957">
        <v>90.19764105833599</v>
      </c>
      <c r="U64" s="953">
        <v>3316</v>
      </c>
      <c r="V64" s="956">
        <f t="shared" si="21"/>
        <v>0.36793424229512856</v>
      </c>
      <c r="W64" s="953">
        <v>2343</v>
      </c>
      <c r="X64" s="956">
        <f t="shared" si="22"/>
        <v>0.2911256984593822</v>
      </c>
      <c r="Y64" s="954">
        <v>5659</v>
      </c>
      <c r="Z64" s="957">
        <v>58.59692525181127</v>
      </c>
    </row>
    <row r="65" spans="2:26" ht="13.5" customHeight="1">
      <c r="B65" s="106" t="s">
        <v>191</v>
      </c>
      <c r="C65" s="201" t="s">
        <v>197</v>
      </c>
      <c r="D65" s="217" t="b">
        <f t="shared" si="15"/>
        <v>1</v>
      </c>
      <c r="E65" s="393">
        <v>54</v>
      </c>
      <c r="F65" s="516" t="s">
        <v>197</v>
      </c>
      <c r="G65" s="952">
        <v>6653</v>
      </c>
      <c r="H65" s="1349">
        <f t="shared" si="16"/>
        <v>0.30330992137557633</v>
      </c>
      <c r="I65" s="953">
        <v>4736</v>
      </c>
      <c r="J65" s="956">
        <f t="shared" si="17"/>
        <v>0.43511015563272887</v>
      </c>
      <c r="K65" s="953">
        <v>1917</v>
      </c>
      <c r="L65" s="956">
        <f t="shared" si="18"/>
        <v>0.17348322090558785</v>
      </c>
      <c r="M65" s="954">
        <v>6653</v>
      </c>
      <c r="N65" s="957">
        <v>71.18593115887569</v>
      </c>
      <c r="O65" s="953">
        <v>6105</v>
      </c>
      <c r="P65" s="956">
        <f t="shared" si="19"/>
        <v>0.3578430941558156</v>
      </c>
      <c r="Q65" s="953">
        <v>548</v>
      </c>
      <c r="R65" s="956">
        <f t="shared" si="20"/>
        <v>0.11243078223511574</v>
      </c>
      <c r="S65" s="954">
        <v>6653</v>
      </c>
      <c r="T65" s="957">
        <v>91.7631143844882</v>
      </c>
      <c r="U65" s="953">
        <v>4426</v>
      </c>
      <c r="V65" s="956">
        <f t="shared" si="21"/>
        <v>0.4910967902286607</v>
      </c>
      <c r="W65" s="953">
        <v>1679</v>
      </c>
      <c r="X65" s="956">
        <f t="shared" si="22"/>
        <v>0.20862144588702633</v>
      </c>
      <c r="Y65" s="954">
        <v>6105</v>
      </c>
      <c r="Z65" s="957">
        <v>72.4979524979525</v>
      </c>
    </row>
    <row r="66" spans="1:26" ht="13.5" customHeight="1">
      <c r="A66" s="135" t="s">
        <v>198</v>
      </c>
      <c r="B66" s="161" t="s">
        <v>191</v>
      </c>
      <c r="C66" s="162" t="s">
        <v>199</v>
      </c>
      <c r="D66" s="217" t="b">
        <f t="shared" si="15"/>
        <v>0</v>
      </c>
      <c r="E66" s="393">
        <v>49</v>
      </c>
      <c r="F66" s="544"/>
      <c r="G66" s="952"/>
      <c r="H66" s="1349"/>
      <c r="I66" s="953"/>
      <c r="J66" s="956"/>
      <c r="K66" s="953"/>
      <c r="L66" s="956"/>
      <c r="M66" s="954"/>
      <c r="N66" s="955"/>
      <c r="O66" s="953"/>
      <c r="P66" s="956"/>
      <c r="Q66" s="953"/>
      <c r="R66" s="956"/>
      <c r="S66" s="954"/>
      <c r="T66" s="955"/>
      <c r="U66" s="953"/>
      <c r="V66" s="956"/>
      <c r="W66" s="953"/>
      <c r="X66" s="956"/>
      <c r="Y66" s="954"/>
      <c r="Z66" s="955"/>
    </row>
    <row r="67" spans="1:26" ht="13.5" customHeight="1">
      <c r="A67" s="135" t="s">
        <v>198</v>
      </c>
      <c r="B67" s="161" t="s">
        <v>191</v>
      </c>
      <c r="C67" s="162" t="s">
        <v>200</v>
      </c>
      <c r="D67" s="217" t="b">
        <f t="shared" si="15"/>
        <v>0</v>
      </c>
      <c r="E67" s="393">
        <v>51</v>
      </c>
      <c r="F67" s="516"/>
      <c r="G67" s="952"/>
      <c r="H67" s="1349"/>
      <c r="I67" s="953"/>
      <c r="J67" s="956"/>
      <c r="K67" s="953"/>
      <c r="L67" s="956"/>
      <c r="M67" s="954"/>
      <c r="N67" s="955"/>
      <c r="O67" s="953"/>
      <c r="P67" s="956"/>
      <c r="Q67" s="953"/>
      <c r="R67" s="956"/>
      <c r="S67" s="954"/>
      <c r="T67" s="955"/>
      <c r="U67" s="953"/>
      <c r="V67" s="956"/>
      <c r="W67" s="953"/>
      <c r="X67" s="956"/>
      <c r="Y67" s="954"/>
      <c r="Z67" s="955"/>
    </row>
    <row r="68" spans="1:26" ht="13.5" customHeight="1">
      <c r="A68" s="160" t="s">
        <v>201</v>
      </c>
      <c r="B68" s="161" t="s">
        <v>191</v>
      </c>
      <c r="C68" s="162" t="s">
        <v>202</v>
      </c>
      <c r="D68" s="217" t="b">
        <f t="shared" si="15"/>
        <v>0</v>
      </c>
      <c r="E68" s="393">
        <v>52</v>
      </c>
      <c r="F68" s="516"/>
      <c r="G68" s="952"/>
      <c r="H68" s="1349"/>
      <c r="I68" s="953"/>
      <c r="J68" s="956"/>
      <c r="K68" s="953"/>
      <c r="L68" s="956"/>
      <c r="M68" s="954"/>
      <c r="N68" s="955"/>
      <c r="O68" s="953"/>
      <c r="P68" s="956"/>
      <c r="Q68" s="953"/>
      <c r="R68" s="956"/>
      <c r="S68" s="954"/>
      <c r="T68" s="955"/>
      <c r="U68" s="953"/>
      <c r="V68" s="956"/>
      <c r="W68" s="953"/>
      <c r="X68" s="956"/>
      <c r="Y68" s="954"/>
      <c r="Z68" s="955"/>
    </row>
    <row r="69" spans="1:26" ht="13.5" customHeight="1">
      <c r="A69" s="160" t="s">
        <v>201</v>
      </c>
      <c r="B69" s="161" t="s">
        <v>191</v>
      </c>
      <c r="C69" s="162" t="s">
        <v>203</v>
      </c>
      <c r="D69" s="217" t="b">
        <f t="shared" si="15"/>
        <v>0</v>
      </c>
      <c r="E69" s="393">
        <v>53</v>
      </c>
      <c r="F69" s="516"/>
      <c r="G69" s="952"/>
      <c r="H69" s="1349"/>
      <c r="I69" s="953"/>
      <c r="J69" s="956"/>
      <c r="K69" s="953"/>
      <c r="L69" s="956"/>
      <c r="M69" s="954"/>
      <c r="N69" s="955"/>
      <c r="O69" s="953"/>
      <c r="P69" s="956"/>
      <c r="Q69" s="953"/>
      <c r="R69" s="956"/>
      <c r="S69" s="954"/>
      <c r="T69" s="955"/>
      <c r="U69" s="953"/>
      <c r="V69" s="956"/>
      <c r="W69" s="953"/>
      <c r="X69" s="956"/>
      <c r="Y69" s="954"/>
      <c r="Z69" s="955"/>
    </row>
    <row r="70" spans="1:26" ht="13.5" customHeight="1">
      <c r="A70" s="160" t="s">
        <v>201</v>
      </c>
      <c r="B70" s="161" t="s">
        <v>191</v>
      </c>
      <c r="C70" s="162" t="s">
        <v>204</v>
      </c>
      <c r="D70" s="217" t="b">
        <f t="shared" si="15"/>
        <v>0</v>
      </c>
      <c r="E70" s="393">
        <v>55</v>
      </c>
      <c r="F70" s="545"/>
      <c r="G70" s="952"/>
      <c r="H70" s="1349"/>
      <c r="I70" s="953"/>
      <c r="J70" s="956"/>
      <c r="K70" s="953"/>
      <c r="L70" s="956"/>
      <c r="M70" s="954"/>
      <c r="N70" s="955"/>
      <c r="O70" s="953"/>
      <c r="P70" s="956"/>
      <c r="Q70" s="953"/>
      <c r="R70" s="956"/>
      <c r="S70" s="954"/>
      <c r="T70" s="955"/>
      <c r="U70" s="953"/>
      <c r="V70" s="956"/>
      <c r="W70" s="953"/>
      <c r="X70" s="956"/>
      <c r="Y70" s="954"/>
      <c r="Z70" s="955"/>
    </row>
    <row r="71" spans="1:26" ht="13.5" customHeight="1">
      <c r="A71" s="160" t="s">
        <v>201</v>
      </c>
      <c r="B71" s="161" t="s">
        <v>191</v>
      </c>
      <c r="C71" s="162" t="s">
        <v>205</v>
      </c>
      <c r="D71" s="217" t="b">
        <f t="shared" si="15"/>
        <v>0</v>
      </c>
      <c r="E71" s="393">
        <v>56</v>
      </c>
      <c r="F71" s="545"/>
      <c r="G71" s="952"/>
      <c r="H71" s="1349"/>
      <c r="I71" s="953"/>
      <c r="J71" s="956"/>
      <c r="K71" s="953"/>
      <c r="L71" s="956"/>
      <c r="M71" s="954"/>
      <c r="N71" s="955"/>
      <c r="O71" s="953"/>
      <c r="P71" s="956"/>
      <c r="Q71" s="953"/>
      <c r="R71" s="956"/>
      <c r="S71" s="954"/>
      <c r="T71" s="955"/>
      <c r="U71" s="953"/>
      <c r="V71" s="956"/>
      <c r="W71" s="953"/>
      <c r="X71" s="956"/>
      <c r="Y71" s="954"/>
      <c r="Z71" s="955"/>
    </row>
    <row r="72" spans="1:26" ht="13.5" customHeight="1">
      <c r="A72" s="160" t="s">
        <v>201</v>
      </c>
      <c r="B72" s="161" t="s">
        <v>191</v>
      </c>
      <c r="C72" s="162" t="s">
        <v>206</v>
      </c>
      <c r="D72" s="217" t="b">
        <f t="shared" si="15"/>
        <v>0</v>
      </c>
      <c r="E72" s="393">
        <v>57</v>
      </c>
      <c r="F72" s="545"/>
      <c r="G72" s="952"/>
      <c r="H72" s="1349"/>
      <c r="I72" s="953"/>
      <c r="J72" s="956"/>
      <c r="K72" s="953"/>
      <c r="L72" s="956"/>
      <c r="M72" s="954"/>
      <c r="N72" s="955"/>
      <c r="O72" s="953"/>
      <c r="P72" s="956"/>
      <c r="Q72" s="953"/>
      <c r="R72" s="956"/>
      <c r="S72" s="954"/>
      <c r="T72" s="955"/>
      <c r="U72" s="953"/>
      <c r="V72" s="956"/>
      <c r="W72" s="953"/>
      <c r="X72" s="956"/>
      <c r="Y72" s="954"/>
      <c r="Z72" s="955"/>
    </row>
    <row r="73" spans="1:26" ht="13.5" customHeight="1">
      <c r="A73" s="160" t="s">
        <v>201</v>
      </c>
      <c r="B73" s="161" t="s">
        <v>191</v>
      </c>
      <c r="C73" s="162" t="s">
        <v>207</v>
      </c>
      <c r="D73" s="217" t="b">
        <f aca="true" t="shared" si="23" ref="D73:D92">EXACT(C73,F73)</f>
        <v>0</v>
      </c>
      <c r="E73" s="393">
        <v>58</v>
      </c>
      <c r="F73" s="545"/>
      <c r="G73" s="952"/>
      <c r="H73" s="1349"/>
      <c r="I73" s="953"/>
      <c r="J73" s="956"/>
      <c r="K73" s="953"/>
      <c r="L73" s="956"/>
      <c r="M73" s="954"/>
      <c r="N73" s="955"/>
      <c r="O73" s="953"/>
      <c r="P73" s="956"/>
      <c r="Q73" s="953"/>
      <c r="R73" s="956"/>
      <c r="S73" s="954"/>
      <c r="T73" s="955"/>
      <c r="U73" s="953"/>
      <c r="V73" s="956"/>
      <c r="W73" s="953"/>
      <c r="X73" s="956"/>
      <c r="Y73" s="954"/>
      <c r="Z73" s="955"/>
    </row>
    <row r="74" spans="1:26" ht="13.5" customHeight="1">
      <c r="A74" s="160" t="s">
        <v>201</v>
      </c>
      <c r="B74" s="161" t="s">
        <v>191</v>
      </c>
      <c r="C74" s="162" t="s">
        <v>208</v>
      </c>
      <c r="D74" s="217" t="b">
        <f t="shared" si="23"/>
        <v>0</v>
      </c>
      <c r="E74" s="393">
        <v>59</v>
      </c>
      <c r="F74" s="545"/>
      <c r="G74" s="952"/>
      <c r="H74" s="1349"/>
      <c r="I74" s="953"/>
      <c r="J74" s="956"/>
      <c r="K74" s="953"/>
      <c r="L74" s="956"/>
      <c r="M74" s="954"/>
      <c r="N74" s="955"/>
      <c r="O74" s="953"/>
      <c r="P74" s="956"/>
      <c r="Q74" s="953"/>
      <c r="R74" s="956"/>
      <c r="S74" s="954"/>
      <c r="T74" s="955"/>
      <c r="U74" s="953"/>
      <c r="V74" s="956"/>
      <c r="W74" s="953"/>
      <c r="X74" s="956"/>
      <c r="Y74" s="954"/>
      <c r="Z74" s="955"/>
    </row>
    <row r="75" spans="1:26" ht="13.5" customHeight="1">
      <c r="A75" s="160" t="s">
        <v>209</v>
      </c>
      <c r="B75" s="163" t="s">
        <v>191</v>
      </c>
      <c r="C75" s="271" t="s">
        <v>210</v>
      </c>
      <c r="D75" s="217" t="b">
        <f t="shared" si="23"/>
        <v>0</v>
      </c>
      <c r="E75" s="393">
        <v>60</v>
      </c>
      <c r="F75" s="545"/>
      <c r="G75" s="958"/>
      <c r="H75" s="1350"/>
      <c r="I75" s="959"/>
      <c r="J75" s="962"/>
      <c r="K75" s="959"/>
      <c r="L75" s="962"/>
      <c r="M75" s="960"/>
      <c r="N75" s="963"/>
      <c r="O75" s="959"/>
      <c r="P75" s="962"/>
      <c r="Q75" s="959"/>
      <c r="R75" s="962"/>
      <c r="S75" s="960"/>
      <c r="T75" s="963"/>
      <c r="U75" s="959"/>
      <c r="V75" s="962"/>
      <c r="W75" s="959"/>
      <c r="X75" s="962"/>
      <c r="Y75" s="960"/>
      <c r="Z75" s="963"/>
    </row>
    <row r="76" spans="1:26" ht="13.5" customHeight="1">
      <c r="A76" s="135" t="s">
        <v>211</v>
      </c>
      <c r="B76" s="333" t="s">
        <v>212</v>
      </c>
      <c r="C76" s="180" t="s">
        <v>213</v>
      </c>
      <c r="D76" s="304" t="b">
        <f t="shared" si="23"/>
        <v>1</v>
      </c>
      <c r="E76" s="990">
        <v>61</v>
      </c>
      <c r="F76" s="991" t="s">
        <v>213</v>
      </c>
      <c r="G76" s="977">
        <v>36815</v>
      </c>
      <c r="H76" s="1353">
        <f aca="true" t="shared" si="24" ref="H76:H81">G76/G$8*100</f>
        <v>1.6783939208540273</v>
      </c>
      <c r="I76" s="978">
        <v>22270</v>
      </c>
      <c r="J76" s="993">
        <f aca="true" t="shared" si="25" ref="J76:J81">I76/I$8*100</f>
        <v>2.046009959024677</v>
      </c>
      <c r="K76" s="978">
        <v>14545</v>
      </c>
      <c r="L76" s="993">
        <f aca="true" t="shared" si="26" ref="L76:L81">K76/K$8*100</f>
        <v>1.3162824455251827</v>
      </c>
      <c r="M76" s="979">
        <v>36815</v>
      </c>
      <c r="N76" s="992">
        <v>60.491647426320796</v>
      </c>
      <c r="O76" s="978">
        <v>32371</v>
      </c>
      <c r="P76" s="993">
        <f aca="true" t="shared" si="27" ref="P76:P81">O76/O$8*100</f>
        <v>1.8974183130086661</v>
      </c>
      <c r="Q76" s="978">
        <v>4444</v>
      </c>
      <c r="R76" s="993">
        <f aca="true" t="shared" si="28" ref="R76:R81">Q76/Q$8*100</f>
        <v>0.9117561975417051</v>
      </c>
      <c r="S76" s="979">
        <v>36815</v>
      </c>
      <c r="T76" s="992">
        <v>87.92883335596903</v>
      </c>
      <c r="U76" s="978">
        <v>19462</v>
      </c>
      <c r="V76" s="993">
        <f aca="true" t="shared" si="29" ref="V76:V81">U76/U$8*100</f>
        <v>2.159450007101264</v>
      </c>
      <c r="W76" s="978">
        <v>12909</v>
      </c>
      <c r="X76" s="993">
        <f aca="true" t="shared" si="30" ref="X76:X81">W76/W$8*100</f>
        <v>1.6039870428562375</v>
      </c>
      <c r="Y76" s="979">
        <v>32371</v>
      </c>
      <c r="Z76" s="992">
        <v>60.12171387970715</v>
      </c>
    </row>
    <row r="77" spans="2:26" ht="13.5" customHeight="1">
      <c r="B77" s="205" t="s">
        <v>212</v>
      </c>
      <c r="C77" s="206" t="s">
        <v>72</v>
      </c>
      <c r="D77" s="312" t="b">
        <f t="shared" si="23"/>
        <v>1</v>
      </c>
      <c r="E77" s="450">
        <v>62</v>
      </c>
      <c r="F77" s="994" t="s">
        <v>282</v>
      </c>
      <c r="G77" s="964">
        <v>7081</v>
      </c>
      <c r="H77" s="1351">
        <f t="shared" si="24"/>
        <v>0.32282241894791164</v>
      </c>
      <c r="I77" s="965">
        <v>3964</v>
      </c>
      <c r="J77" s="968">
        <f t="shared" si="25"/>
        <v>0.36418426033111</v>
      </c>
      <c r="K77" s="965">
        <v>3117</v>
      </c>
      <c r="L77" s="968">
        <f t="shared" si="26"/>
        <v>0.2820799163081467</v>
      </c>
      <c r="M77" s="966">
        <v>7081</v>
      </c>
      <c r="N77" s="346">
        <v>55.980793673209995</v>
      </c>
      <c r="O77" s="965">
        <v>6025</v>
      </c>
      <c r="P77" s="968">
        <f t="shared" si="27"/>
        <v>0.3531539135608172</v>
      </c>
      <c r="Q77" s="965">
        <v>1056</v>
      </c>
      <c r="R77" s="968">
        <f t="shared" si="28"/>
        <v>0.21665493802971209</v>
      </c>
      <c r="S77" s="966">
        <v>7081</v>
      </c>
      <c r="T77" s="346">
        <v>85.08685213952832</v>
      </c>
      <c r="U77" s="965">
        <v>3504</v>
      </c>
      <c r="V77" s="968">
        <f t="shared" si="29"/>
        <v>0.38879420536855563</v>
      </c>
      <c r="W77" s="965">
        <v>2521</v>
      </c>
      <c r="X77" s="968">
        <f t="shared" si="30"/>
        <v>0.3132428023116101</v>
      </c>
      <c r="Y77" s="966">
        <v>6025</v>
      </c>
      <c r="Z77" s="346">
        <v>58.15767634854772</v>
      </c>
    </row>
    <row r="78" spans="2:26" ht="13.5" customHeight="1">
      <c r="B78" s="85" t="s">
        <v>214</v>
      </c>
      <c r="C78" s="245" t="s">
        <v>73</v>
      </c>
      <c r="D78" s="217" t="b">
        <f t="shared" si="23"/>
        <v>1</v>
      </c>
      <c r="E78" s="393">
        <v>66</v>
      </c>
      <c r="F78" s="544" t="s">
        <v>283</v>
      </c>
      <c r="G78" s="946">
        <v>14983</v>
      </c>
      <c r="H78" s="1348">
        <f t="shared" si="24"/>
        <v>0.683074184874532</v>
      </c>
      <c r="I78" s="947">
        <v>8069</v>
      </c>
      <c r="J78" s="950">
        <f t="shared" si="25"/>
        <v>0.7413226025761167</v>
      </c>
      <c r="K78" s="947">
        <v>6914</v>
      </c>
      <c r="L78" s="950">
        <f t="shared" si="26"/>
        <v>0.6256979600110768</v>
      </c>
      <c r="M78" s="948">
        <v>14983</v>
      </c>
      <c r="N78" s="980">
        <v>53.85436828405526</v>
      </c>
      <c r="O78" s="947">
        <v>13094</v>
      </c>
      <c r="P78" s="950">
        <f t="shared" si="27"/>
        <v>0.7675016338863636</v>
      </c>
      <c r="Q78" s="947">
        <v>1889</v>
      </c>
      <c r="R78" s="950">
        <f t="shared" si="28"/>
        <v>0.38755793365352853</v>
      </c>
      <c r="S78" s="948">
        <v>14983</v>
      </c>
      <c r="T78" s="980">
        <v>87.39237802843223</v>
      </c>
      <c r="U78" s="947">
        <v>7186</v>
      </c>
      <c r="V78" s="950">
        <f t="shared" si="29"/>
        <v>0.7973388013066326</v>
      </c>
      <c r="W78" s="947">
        <v>5908</v>
      </c>
      <c r="X78" s="950">
        <f t="shared" si="30"/>
        <v>0.734089042466082</v>
      </c>
      <c r="Y78" s="948">
        <v>13094</v>
      </c>
      <c r="Z78" s="980">
        <v>54.88009775469681</v>
      </c>
    </row>
    <row r="79" spans="2:26" ht="13.5" customHeight="1">
      <c r="B79" s="106" t="s">
        <v>214</v>
      </c>
      <c r="C79" s="201" t="s">
        <v>74</v>
      </c>
      <c r="D79" s="217" t="b">
        <f t="shared" si="23"/>
        <v>1</v>
      </c>
      <c r="E79" s="393">
        <v>68</v>
      </c>
      <c r="F79" s="516" t="s">
        <v>284</v>
      </c>
      <c r="G79" s="952">
        <v>9168</v>
      </c>
      <c r="H79" s="1349">
        <f t="shared" si="24"/>
        <v>0.4179686395868456</v>
      </c>
      <c r="I79" s="953">
        <v>4070</v>
      </c>
      <c r="J79" s="956">
        <f t="shared" si="25"/>
        <v>0.3739227899968763</v>
      </c>
      <c r="K79" s="953">
        <v>5098</v>
      </c>
      <c r="L79" s="956">
        <f t="shared" si="26"/>
        <v>0.46135496096853773</v>
      </c>
      <c r="M79" s="954">
        <v>9168</v>
      </c>
      <c r="N79" s="955">
        <v>44.3935427574171</v>
      </c>
      <c r="O79" s="953">
        <v>7709</v>
      </c>
      <c r="P79" s="956">
        <f t="shared" si="27"/>
        <v>0.45186116508553364</v>
      </c>
      <c r="Q79" s="953">
        <v>1459</v>
      </c>
      <c r="R79" s="956">
        <f t="shared" si="28"/>
        <v>0.299336699417945</v>
      </c>
      <c r="S79" s="954">
        <v>9168</v>
      </c>
      <c r="T79" s="957">
        <v>84.08595113438045</v>
      </c>
      <c r="U79" s="953">
        <v>3225</v>
      </c>
      <c r="V79" s="956">
        <f t="shared" si="29"/>
        <v>0.3578371325095867</v>
      </c>
      <c r="W79" s="953">
        <v>4484</v>
      </c>
      <c r="X79" s="956">
        <f t="shared" si="30"/>
        <v>0.5571522116482586</v>
      </c>
      <c r="Y79" s="954">
        <v>7709</v>
      </c>
      <c r="Z79" s="955">
        <v>41.83421974315735</v>
      </c>
    </row>
    <row r="80" spans="2:26" ht="13.5" customHeight="1">
      <c r="B80" s="106" t="s">
        <v>214</v>
      </c>
      <c r="C80" s="201" t="s">
        <v>75</v>
      </c>
      <c r="D80" s="217" t="b">
        <f t="shared" si="23"/>
        <v>1</v>
      </c>
      <c r="E80" s="393">
        <v>69</v>
      </c>
      <c r="F80" s="553" t="s">
        <v>285</v>
      </c>
      <c r="G80" s="952">
        <v>17486</v>
      </c>
      <c r="H80" s="1349">
        <f t="shared" si="24"/>
        <v>0.7971858237146143</v>
      </c>
      <c r="I80" s="953">
        <v>12238</v>
      </c>
      <c r="J80" s="956">
        <f t="shared" si="25"/>
        <v>1.1243408117891331</v>
      </c>
      <c r="K80" s="953">
        <v>5248</v>
      </c>
      <c r="L80" s="956">
        <f t="shared" si="26"/>
        <v>0.4749295478938576</v>
      </c>
      <c r="M80" s="954">
        <v>17486</v>
      </c>
      <c r="N80" s="957">
        <v>69.98741850623355</v>
      </c>
      <c r="O80" s="953">
        <v>15070</v>
      </c>
      <c r="P80" s="956">
        <f t="shared" si="27"/>
        <v>0.8833243945828242</v>
      </c>
      <c r="Q80" s="953">
        <v>2416</v>
      </c>
      <c r="R80" s="956">
        <f t="shared" si="28"/>
        <v>0.4956802370073716</v>
      </c>
      <c r="S80" s="954">
        <v>17486</v>
      </c>
      <c r="T80" s="957">
        <v>86.18323230012581</v>
      </c>
      <c r="U80" s="953">
        <v>10622</v>
      </c>
      <c r="V80" s="956">
        <f t="shared" si="29"/>
        <v>1.1785879136486295</v>
      </c>
      <c r="W80" s="953">
        <v>4448</v>
      </c>
      <c r="X80" s="956">
        <f t="shared" si="30"/>
        <v>0.5526790895208417</v>
      </c>
      <c r="Y80" s="954">
        <v>15070</v>
      </c>
      <c r="Z80" s="957">
        <v>70.48440610484407</v>
      </c>
    </row>
    <row r="81" spans="2:26" ht="13.5" customHeight="1">
      <c r="B81" s="106" t="s">
        <v>214</v>
      </c>
      <c r="C81" s="201" t="s">
        <v>76</v>
      </c>
      <c r="D81" s="217" t="b">
        <f t="shared" si="23"/>
        <v>1</v>
      </c>
      <c r="E81" s="393">
        <v>70</v>
      </c>
      <c r="F81" s="543" t="s">
        <v>286</v>
      </c>
      <c r="G81" s="952">
        <v>7571</v>
      </c>
      <c r="H81" s="1349">
        <f t="shared" si="24"/>
        <v>0.3451614932713796</v>
      </c>
      <c r="I81" s="953">
        <v>3085</v>
      </c>
      <c r="J81" s="956">
        <f t="shared" si="25"/>
        <v>0.28342796244234975</v>
      </c>
      <c r="K81" s="953">
        <v>4486</v>
      </c>
      <c r="L81" s="956">
        <f t="shared" si="26"/>
        <v>0.40597064631323265</v>
      </c>
      <c r="M81" s="954">
        <v>7571</v>
      </c>
      <c r="N81" s="955">
        <v>40.747589486197334</v>
      </c>
      <c r="O81" s="953">
        <v>6006</v>
      </c>
      <c r="P81" s="956">
        <f t="shared" si="27"/>
        <v>0.3520402331695051</v>
      </c>
      <c r="Q81" s="953">
        <v>1565</v>
      </c>
      <c r="R81" s="956">
        <f t="shared" si="28"/>
        <v>0.32108425948532143</v>
      </c>
      <c r="S81" s="954">
        <v>7571</v>
      </c>
      <c r="T81" s="957">
        <v>79.32901862369567</v>
      </c>
      <c r="U81" s="953">
        <v>2556</v>
      </c>
      <c r="V81" s="956">
        <f t="shared" si="29"/>
        <v>0.2836067319982957</v>
      </c>
      <c r="W81" s="953">
        <v>3450</v>
      </c>
      <c r="X81" s="956">
        <f t="shared" si="30"/>
        <v>0.42867420387745137</v>
      </c>
      <c r="Y81" s="954">
        <v>6006</v>
      </c>
      <c r="Z81" s="955">
        <v>42.557442557442556</v>
      </c>
    </row>
    <row r="82" spans="1:26" ht="13.5" customHeight="1">
      <c r="A82" s="160" t="s">
        <v>167</v>
      </c>
      <c r="B82" s="161" t="s">
        <v>214</v>
      </c>
      <c r="C82" s="162" t="s">
        <v>215</v>
      </c>
      <c r="D82" s="217" t="b">
        <f t="shared" si="23"/>
        <v>0</v>
      </c>
      <c r="E82" s="393">
        <v>72</v>
      </c>
      <c r="F82" s="514"/>
      <c r="G82" s="952"/>
      <c r="H82" s="1349"/>
      <c r="I82" s="981"/>
      <c r="J82" s="956"/>
      <c r="K82" s="953"/>
      <c r="L82" s="956"/>
      <c r="M82" s="954"/>
      <c r="N82" s="982"/>
      <c r="O82" s="981"/>
      <c r="P82" s="956"/>
      <c r="Q82" s="953"/>
      <c r="R82" s="956"/>
      <c r="S82" s="954"/>
      <c r="T82" s="982"/>
      <c r="U82" s="981"/>
      <c r="V82" s="956"/>
      <c r="W82" s="953"/>
      <c r="X82" s="956"/>
      <c r="Y82" s="954"/>
      <c r="Z82" s="982"/>
    </row>
    <row r="83" spans="1:26" ht="13.5" customHeight="1">
      <c r="A83" s="160" t="s">
        <v>165</v>
      </c>
      <c r="B83" s="161" t="s">
        <v>214</v>
      </c>
      <c r="C83" s="162" t="s">
        <v>216</v>
      </c>
      <c r="D83" s="217" t="b">
        <f t="shared" si="23"/>
        <v>0</v>
      </c>
      <c r="E83" s="393">
        <v>73</v>
      </c>
      <c r="F83" s="514"/>
      <c r="G83" s="952"/>
      <c r="H83" s="1349"/>
      <c r="I83" s="953"/>
      <c r="J83" s="956"/>
      <c r="K83" s="953"/>
      <c r="L83" s="956"/>
      <c r="M83" s="954"/>
      <c r="N83" s="955"/>
      <c r="O83" s="953"/>
      <c r="P83" s="956"/>
      <c r="Q83" s="953"/>
      <c r="R83" s="956"/>
      <c r="S83" s="954"/>
      <c r="T83" s="955"/>
      <c r="U83" s="953"/>
      <c r="V83" s="956"/>
      <c r="W83" s="953"/>
      <c r="X83" s="956"/>
      <c r="Y83" s="954"/>
      <c r="Z83" s="955"/>
    </row>
    <row r="84" spans="1:26" ht="13.5" customHeight="1">
      <c r="A84" s="160" t="s">
        <v>172</v>
      </c>
      <c r="B84" s="161" t="s">
        <v>214</v>
      </c>
      <c r="C84" s="162" t="s">
        <v>217</v>
      </c>
      <c r="D84" s="217" t="b">
        <f t="shared" si="23"/>
        <v>0</v>
      </c>
      <c r="E84" s="393">
        <v>74</v>
      </c>
      <c r="F84" s="514"/>
      <c r="G84" s="952"/>
      <c r="H84" s="1349"/>
      <c r="I84" s="953"/>
      <c r="J84" s="956"/>
      <c r="K84" s="953"/>
      <c r="L84" s="956"/>
      <c r="M84" s="954"/>
      <c r="N84" s="955"/>
      <c r="O84" s="953"/>
      <c r="P84" s="956"/>
      <c r="Q84" s="953"/>
      <c r="R84" s="956"/>
      <c r="S84" s="954"/>
      <c r="T84" s="955"/>
      <c r="U84" s="953"/>
      <c r="V84" s="956"/>
      <c r="W84" s="953"/>
      <c r="X84" s="956"/>
      <c r="Y84" s="954"/>
      <c r="Z84" s="955"/>
    </row>
    <row r="85" spans="1:26" ht="13.5" customHeight="1">
      <c r="A85" s="160" t="s">
        <v>172</v>
      </c>
      <c r="B85" s="161" t="s">
        <v>214</v>
      </c>
      <c r="C85" s="162" t="s">
        <v>218</v>
      </c>
      <c r="D85" s="217" t="b">
        <f t="shared" si="23"/>
        <v>0</v>
      </c>
      <c r="E85" s="393">
        <v>75</v>
      </c>
      <c r="F85" s="514"/>
      <c r="G85" s="952"/>
      <c r="H85" s="1349"/>
      <c r="I85" s="953"/>
      <c r="J85" s="956"/>
      <c r="K85" s="953"/>
      <c r="L85" s="956"/>
      <c r="M85" s="954"/>
      <c r="N85" s="955"/>
      <c r="O85" s="953"/>
      <c r="P85" s="956"/>
      <c r="Q85" s="953"/>
      <c r="R85" s="956"/>
      <c r="S85" s="954"/>
      <c r="T85" s="955"/>
      <c r="U85" s="953"/>
      <c r="V85" s="956"/>
      <c r="W85" s="953"/>
      <c r="X85" s="956"/>
      <c r="Y85" s="954"/>
      <c r="Z85" s="955"/>
    </row>
    <row r="86" spans="1:26" ht="13.5" customHeight="1">
      <c r="A86" s="135" t="s">
        <v>198</v>
      </c>
      <c r="B86" s="163" t="s">
        <v>214</v>
      </c>
      <c r="C86" s="164" t="s">
        <v>219</v>
      </c>
      <c r="D86" s="217" t="b">
        <f t="shared" si="23"/>
        <v>0</v>
      </c>
      <c r="E86" s="393">
        <v>77</v>
      </c>
      <c r="F86" s="516"/>
      <c r="G86" s="964"/>
      <c r="H86" s="1351"/>
      <c r="I86" s="965"/>
      <c r="J86" s="968"/>
      <c r="K86" s="965"/>
      <c r="L86" s="968"/>
      <c r="M86" s="966"/>
      <c r="N86" s="967"/>
      <c r="O86" s="965"/>
      <c r="P86" s="968"/>
      <c r="Q86" s="965"/>
      <c r="R86" s="968"/>
      <c r="S86" s="966"/>
      <c r="T86" s="967"/>
      <c r="U86" s="965"/>
      <c r="V86" s="968"/>
      <c r="W86" s="965"/>
      <c r="X86" s="968"/>
      <c r="Y86" s="966"/>
      <c r="Z86" s="967"/>
    </row>
    <row r="87" spans="2:26" ht="13.5" customHeight="1">
      <c r="B87" s="179" t="s">
        <v>220</v>
      </c>
      <c r="C87" s="245" t="s">
        <v>82</v>
      </c>
      <c r="D87" s="217" t="b">
        <f t="shared" si="23"/>
        <v>1</v>
      </c>
      <c r="E87" s="393">
        <v>78</v>
      </c>
      <c r="F87" s="514" t="s">
        <v>287</v>
      </c>
      <c r="G87" s="977">
        <v>40797</v>
      </c>
      <c r="H87" s="1353">
        <f>G87/G$8*100</f>
        <v>1.8599330921929038</v>
      </c>
      <c r="I87" s="978">
        <v>24622</v>
      </c>
      <c r="J87" s="956">
        <f>I87/I$8*100</f>
        <v>2.262095070099039</v>
      </c>
      <c r="K87" s="978">
        <v>16175</v>
      </c>
      <c r="L87" s="993">
        <f>K87/K$8*100</f>
        <v>1.4637929567803252</v>
      </c>
      <c r="M87" s="979">
        <v>40797</v>
      </c>
      <c r="N87" s="957">
        <v>60.352476897811115</v>
      </c>
      <c r="O87" s="978">
        <v>33541</v>
      </c>
      <c r="P87" s="956">
        <f>O87/O$8*100</f>
        <v>1.965997579210518</v>
      </c>
      <c r="Q87" s="978">
        <v>7256</v>
      </c>
      <c r="R87" s="956">
        <f>Q87/Q$8*100</f>
        <v>1.4886820363102187</v>
      </c>
      <c r="S87" s="979">
        <v>40797</v>
      </c>
      <c r="T87" s="957">
        <v>82.21437850822365</v>
      </c>
      <c r="U87" s="978">
        <v>20654</v>
      </c>
      <c r="V87" s="956">
        <f>U87/U$8*100</f>
        <v>2.291711049566823</v>
      </c>
      <c r="W87" s="978">
        <v>12887</v>
      </c>
      <c r="X87" s="956">
        <f>W87/W$8*100</f>
        <v>1.6012534682228161</v>
      </c>
      <c r="Y87" s="979">
        <v>33541</v>
      </c>
      <c r="Z87" s="957">
        <v>61.5783667749918</v>
      </c>
    </row>
    <row r="88" spans="2:26" ht="13.5" customHeight="1">
      <c r="B88" s="106" t="s">
        <v>220</v>
      </c>
      <c r="C88" s="201" t="s">
        <v>83</v>
      </c>
      <c r="D88" s="217" t="b">
        <f t="shared" si="23"/>
        <v>1</v>
      </c>
      <c r="E88" s="393">
        <v>79</v>
      </c>
      <c r="F88" s="514" t="s">
        <v>288</v>
      </c>
      <c r="G88" s="952">
        <v>27976</v>
      </c>
      <c r="H88" s="1349">
        <f>G88/G$8*100</f>
        <v>1.2754243740272244</v>
      </c>
      <c r="I88" s="953">
        <v>11438</v>
      </c>
      <c r="J88" s="956">
        <f>I88/I$8*100</f>
        <v>1.0508424746890102</v>
      </c>
      <c r="K88" s="953">
        <v>16538</v>
      </c>
      <c r="L88" s="956">
        <f>K88/K$8*100</f>
        <v>1.4966434571395992</v>
      </c>
      <c r="M88" s="954">
        <v>27976</v>
      </c>
      <c r="N88" s="955">
        <v>40.88504432370603</v>
      </c>
      <c r="O88" s="953">
        <v>22119</v>
      </c>
      <c r="P88" s="956">
        <f>O88/O$8*100</f>
        <v>1.296499819759621</v>
      </c>
      <c r="Q88" s="953">
        <v>5857</v>
      </c>
      <c r="R88" s="956">
        <f>Q88/Q$8*100</f>
        <v>1.2016552765530528</v>
      </c>
      <c r="S88" s="954">
        <v>27976</v>
      </c>
      <c r="T88" s="957">
        <v>79.06419788390049</v>
      </c>
      <c r="U88" s="953">
        <v>9764</v>
      </c>
      <c r="V88" s="956">
        <f>U88/U$8*100</f>
        <v>1.0833865928135207</v>
      </c>
      <c r="W88" s="953">
        <v>12355</v>
      </c>
      <c r="X88" s="956">
        <f>W88/W$8*100</f>
        <v>1.5351506634509888</v>
      </c>
      <c r="Y88" s="954">
        <v>22119</v>
      </c>
      <c r="Z88" s="955">
        <v>44.14304444143045</v>
      </c>
    </row>
    <row r="89" spans="2:26" ht="13.5" customHeight="1">
      <c r="B89" s="106" t="s">
        <v>220</v>
      </c>
      <c r="C89" s="201" t="s">
        <v>84</v>
      </c>
      <c r="D89" s="217" t="b">
        <f t="shared" si="23"/>
        <v>1</v>
      </c>
      <c r="E89" s="393">
        <v>81</v>
      </c>
      <c r="F89" s="543" t="s">
        <v>289</v>
      </c>
      <c r="G89" s="952">
        <v>13108</v>
      </c>
      <c r="H89" s="1349">
        <f>G89/G$8*100</f>
        <v>0.5975930331265678</v>
      </c>
      <c r="I89" s="953">
        <v>899</v>
      </c>
      <c r="J89" s="956">
        <f>I89/I$8*100</f>
        <v>0.08259375631626334</v>
      </c>
      <c r="K89" s="953">
        <v>12209</v>
      </c>
      <c r="L89" s="956">
        <f>K89/K$8*100</f>
        <v>1.104880878474868</v>
      </c>
      <c r="M89" s="954">
        <v>13108</v>
      </c>
      <c r="N89" s="955">
        <v>6.8584070796460175</v>
      </c>
      <c r="O89" s="953">
        <v>11346</v>
      </c>
      <c r="P89" s="956">
        <f>O89/O$8*100</f>
        <v>0.6650430378856484</v>
      </c>
      <c r="Q89" s="953">
        <v>1762</v>
      </c>
      <c r="R89" s="956">
        <f>Q89/Q$8*100</f>
        <v>0.3615018947048795</v>
      </c>
      <c r="S89" s="954">
        <v>13108</v>
      </c>
      <c r="T89" s="957">
        <v>86.55782728104974</v>
      </c>
      <c r="U89" s="953">
        <v>883</v>
      </c>
      <c r="V89" s="956">
        <f>U89/U$8*100</f>
        <v>0.09797525209487287</v>
      </c>
      <c r="W89" s="953">
        <v>10463</v>
      </c>
      <c r="X89" s="956">
        <f>W89/W$8*100</f>
        <v>1.300063244976746</v>
      </c>
      <c r="Y89" s="954">
        <v>11346</v>
      </c>
      <c r="Z89" s="955">
        <v>7.7824784064868675</v>
      </c>
    </row>
    <row r="90" spans="2:26" ht="13.5" customHeight="1">
      <c r="B90" s="106" t="s">
        <v>220</v>
      </c>
      <c r="C90" s="107" t="s">
        <v>85</v>
      </c>
      <c r="D90" s="217" t="b">
        <f t="shared" si="23"/>
        <v>0</v>
      </c>
      <c r="E90" s="393">
        <v>82</v>
      </c>
      <c r="F90" s="553" t="s">
        <v>290</v>
      </c>
      <c r="G90" s="958">
        <v>2713</v>
      </c>
      <c r="H90" s="1350">
        <f>G90/G$8*100</f>
        <v>0.1236855278358543</v>
      </c>
      <c r="I90" s="959">
        <v>1005</v>
      </c>
      <c r="J90" s="962">
        <f>I90/I$8*100</f>
        <v>0.09233228598202965</v>
      </c>
      <c r="K90" s="953">
        <v>1708</v>
      </c>
      <c r="L90" s="956">
        <f>K90/K$8*100</f>
        <v>0.15456929645630882</v>
      </c>
      <c r="M90" s="960">
        <v>2713</v>
      </c>
      <c r="N90" s="955">
        <v>37.04386288241799</v>
      </c>
      <c r="O90" s="959">
        <v>2585</v>
      </c>
      <c r="P90" s="956">
        <f>O90/O$8*100</f>
        <v>0.1515191479758859</v>
      </c>
      <c r="Q90" s="953">
        <v>128</v>
      </c>
      <c r="R90" s="956">
        <f>Q90/Q$8*100</f>
        <v>0.026261204609662074</v>
      </c>
      <c r="S90" s="960">
        <v>2713</v>
      </c>
      <c r="T90" s="957">
        <v>95.28197567268705</v>
      </c>
      <c r="U90" s="959">
        <v>981</v>
      </c>
      <c r="V90" s="956">
        <f>U90/U$8*100</f>
        <v>0.1088490626331487</v>
      </c>
      <c r="W90" s="953">
        <v>1604</v>
      </c>
      <c r="X90" s="956">
        <f>W90/W$8*100</f>
        <v>0.1993024414549078</v>
      </c>
      <c r="Y90" s="960">
        <v>2585</v>
      </c>
      <c r="Z90" s="963">
        <v>37.949709864603484</v>
      </c>
    </row>
    <row r="91" spans="2:26" ht="13.5" customHeight="1">
      <c r="B91" s="106" t="s">
        <v>220</v>
      </c>
      <c r="C91" s="201" t="s">
        <v>86</v>
      </c>
      <c r="D91" s="217" t="b">
        <f t="shared" si="23"/>
        <v>1</v>
      </c>
      <c r="E91" s="393">
        <v>83</v>
      </c>
      <c r="F91" s="994" t="s">
        <v>291</v>
      </c>
      <c r="G91" s="952">
        <v>13209</v>
      </c>
      <c r="H91" s="1349">
        <f>G91/G$8*100</f>
        <v>0.602197617834058</v>
      </c>
      <c r="I91" s="953">
        <v>7886</v>
      </c>
      <c r="J91" s="956">
        <f>I91/I$8*100</f>
        <v>0.7245098579644635</v>
      </c>
      <c r="K91" s="953">
        <v>5323</v>
      </c>
      <c r="L91" s="956">
        <f>K91/K$8*100</f>
        <v>0.48171684135651754</v>
      </c>
      <c r="M91" s="954">
        <v>13209</v>
      </c>
      <c r="N91" s="957">
        <v>59.70171852524794</v>
      </c>
      <c r="O91" s="953">
        <v>11265</v>
      </c>
      <c r="P91" s="956">
        <f>O91/O$8*100</f>
        <v>0.6602952425332126</v>
      </c>
      <c r="Q91" s="953">
        <v>1944</v>
      </c>
      <c r="R91" s="956">
        <f>Q91/Q$8*100</f>
        <v>0.3988420450092427</v>
      </c>
      <c r="S91" s="954">
        <v>13209</v>
      </c>
      <c r="T91" s="957">
        <v>85.28276175334999</v>
      </c>
      <c r="U91" s="953">
        <v>7021</v>
      </c>
      <c r="V91" s="956">
        <f>U91/U$8*100</f>
        <v>0.7790308549921886</v>
      </c>
      <c r="W91" s="953">
        <v>4244</v>
      </c>
      <c r="X91" s="956">
        <f>W91/W$8*100</f>
        <v>0.5273313974654793</v>
      </c>
      <c r="Y91" s="954">
        <v>11265</v>
      </c>
      <c r="Z91" s="957">
        <v>62.32578783843764</v>
      </c>
    </row>
    <row r="92" spans="1:26" ht="13.5" customHeight="1">
      <c r="A92" s="160" t="s">
        <v>182</v>
      </c>
      <c r="B92" s="163" t="s">
        <v>220</v>
      </c>
      <c r="C92" s="164" t="s">
        <v>221</v>
      </c>
      <c r="D92" s="217" t="b">
        <f t="shared" si="23"/>
        <v>1</v>
      </c>
      <c r="E92" s="347">
        <v>84</v>
      </c>
      <c r="F92" s="557" t="s">
        <v>221</v>
      </c>
      <c r="G92" s="964"/>
      <c r="H92" s="1351"/>
      <c r="I92" s="965"/>
      <c r="J92" s="968"/>
      <c r="K92" s="965"/>
      <c r="L92" s="968"/>
      <c r="M92" s="966"/>
      <c r="N92" s="967"/>
      <c r="O92" s="965"/>
      <c r="P92" s="968"/>
      <c r="Q92" s="965"/>
      <c r="R92" s="968"/>
      <c r="S92" s="966"/>
      <c r="T92" s="967"/>
      <c r="U92" s="965"/>
      <c r="V92" s="968"/>
      <c r="W92" s="965"/>
      <c r="X92" s="968"/>
      <c r="Y92" s="966"/>
      <c r="Z92" s="967"/>
    </row>
    <row r="93" ht="22.5" customHeight="1">
      <c r="B93" s="559" t="s">
        <v>222</v>
      </c>
    </row>
  </sheetData>
  <mergeCells count="15">
    <mergeCell ref="I5:J5"/>
    <mergeCell ref="K5:L5"/>
    <mergeCell ref="G6:H6"/>
    <mergeCell ref="I6:N6"/>
    <mergeCell ref="O6:T6"/>
    <mergeCell ref="U6:Z6"/>
    <mergeCell ref="O5:P5"/>
    <mergeCell ref="G4:H4"/>
    <mergeCell ref="I4:N4"/>
    <mergeCell ref="O4:T4"/>
    <mergeCell ref="U4:Z4"/>
    <mergeCell ref="Q5:R5"/>
    <mergeCell ref="U5:V5"/>
    <mergeCell ref="W5:X5"/>
    <mergeCell ref="G5:H5"/>
  </mergeCells>
  <printOptions horizontalCentered="1"/>
  <pageMargins left="0" right="0" top="0.7874015748031497" bottom="0" header="0.5118110236220472" footer="0.5118110236220472"/>
  <pageSetup orientation="portrait" paperSize="8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93"/>
  <sheetViews>
    <sheetView workbookViewId="0" topLeftCell="B1">
      <selection activeCell="B1" sqref="B1"/>
    </sheetView>
  </sheetViews>
  <sheetFormatPr defaultColWidth="9.00390625" defaultRowHeight="13.5"/>
  <cols>
    <col min="1" max="1" width="31.125" style="4" hidden="1" customWidth="1"/>
    <col min="2" max="2" width="7.125" style="996" bestFit="1" customWidth="1"/>
    <col min="3" max="3" width="15.00390625" style="1" customWidth="1"/>
    <col min="4" max="4" width="4.125" style="997" hidden="1" customWidth="1"/>
    <col min="5" max="5" width="3.50390625" style="997" hidden="1" customWidth="1"/>
    <col min="6" max="6" width="8.375" style="997" hidden="1" customWidth="1"/>
    <col min="7" max="7" width="9.625" style="997" hidden="1" customWidth="1"/>
    <col min="8" max="8" width="8.625" style="997" bestFit="1" customWidth="1"/>
    <col min="9" max="9" width="7.875" style="997" bestFit="1" customWidth="1"/>
    <col min="10" max="14" width="8.25390625" style="997" customWidth="1"/>
    <col min="15" max="15" width="8.50390625" style="997" bestFit="1" customWidth="1"/>
    <col min="16" max="16" width="6.375" style="997" bestFit="1" customWidth="1"/>
    <col min="17" max="18" width="6.625" style="997" bestFit="1" customWidth="1"/>
    <col min="19" max="19" width="6.75390625" style="997" bestFit="1" customWidth="1"/>
    <col min="20" max="20" width="10.375" style="997" bestFit="1" customWidth="1"/>
    <col min="21" max="21" width="7.50390625" style="997" bestFit="1" customWidth="1"/>
    <col min="22" max="22" width="8.50390625" style="997" bestFit="1" customWidth="1"/>
    <col min="23" max="24" width="10.50390625" style="997" hidden="1" customWidth="1"/>
    <col min="25" max="25" width="9.125" style="997" hidden="1" customWidth="1"/>
    <col min="26" max="26" width="10.50390625" style="997" hidden="1" customWidth="1"/>
    <col min="27" max="27" width="8.00390625" style="997" hidden="1" customWidth="1"/>
    <col min="28" max="28" width="7.00390625" style="997" hidden="1" customWidth="1"/>
    <col min="29" max="29" width="8.00390625" style="997" hidden="1" customWidth="1"/>
    <col min="30" max="30" width="9.125" style="997" hidden="1" customWidth="1"/>
    <col min="31" max="31" width="8.375" style="997" hidden="1" customWidth="1"/>
    <col min="32" max="35" width="9.125" style="997" hidden="1" customWidth="1"/>
    <col min="36" max="36" width="9.875" style="997" hidden="1" customWidth="1"/>
    <col min="37" max="37" width="7.75390625" style="997" hidden="1" customWidth="1"/>
    <col min="38" max="16384" width="7.00390625" style="997" customWidth="1"/>
  </cols>
  <sheetData>
    <row r="1" spans="3:37" ht="18.75">
      <c r="C1" s="3" t="s">
        <v>116</v>
      </c>
      <c r="H1" s="998" t="s">
        <v>100</v>
      </c>
      <c r="J1" s="1421" t="s">
        <v>434</v>
      </c>
      <c r="K1" s="1421"/>
      <c r="L1" s="1421"/>
      <c r="M1" s="1421"/>
      <c r="N1" s="1421"/>
      <c r="O1" s="1421"/>
      <c r="P1" s="1421"/>
      <c r="Q1" s="1421"/>
      <c r="R1" s="1421"/>
      <c r="S1" s="1421"/>
      <c r="T1" s="1421"/>
      <c r="U1" s="1421"/>
      <c r="V1" s="1421"/>
      <c r="AI1" s="647"/>
      <c r="AJ1" s="647"/>
      <c r="AK1" s="647"/>
    </row>
    <row r="2" spans="3:22" ht="18.75">
      <c r="C2" s="12"/>
      <c r="I2" s="999"/>
      <c r="J2" s="1421"/>
      <c r="K2" s="1421"/>
      <c r="L2" s="1421"/>
      <c r="M2" s="1421"/>
      <c r="N2" s="1421"/>
      <c r="O2" s="1421"/>
      <c r="P2" s="1421"/>
      <c r="Q2" s="1421"/>
      <c r="R2" s="1421"/>
      <c r="S2" s="1421"/>
      <c r="T2" s="1421"/>
      <c r="U2" s="1421"/>
      <c r="V2" s="1421"/>
    </row>
    <row r="3" ht="18.75">
      <c r="C3" s="3"/>
    </row>
    <row r="4" spans="2:37" ht="13.5">
      <c r="B4" s="333"/>
      <c r="C4" s="17"/>
      <c r="H4" s="1403" t="s">
        <v>101</v>
      </c>
      <c r="I4" s="1404"/>
      <c r="J4" s="1404"/>
      <c r="K4" s="1404"/>
      <c r="L4" s="1404"/>
      <c r="M4" s="1404"/>
      <c r="N4" s="1404"/>
      <c r="O4" s="1404"/>
      <c r="P4" s="1404"/>
      <c r="Q4" s="1404"/>
      <c r="R4" s="1404"/>
      <c r="S4" s="1404"/>
      <c r="T4" s="1404"/>
      <c r="U4" s="1404"/>
      <c r="V4" s="1405"/>
      <c r="W4" s="1403" t="s">
        <v>101</v>
      </c>
      <c r="X4" s="1404"/>
      <c r="Y4" s="1404"/>
      <c r="Z4" s="1404"/>
      <c r="AA4" s="1404"/>
      <c r="AB4" s="1404"/>
      <c r="AC4" s="1404"/>
      <c r="AD4" s="1404"/>
      <c r="AE4" s="1404"/>
      <c r="AF4" s="1404"/>
      <c r="AG4" s="1404"/>
      <c r="AH4" s="1404"/>
      <c r="AI4" s="1404"/>
      <c r="AJ4" s="1404"/>
      <c r="AK4" s="1405"/>
    </row>
    <row r="5" spans="1:37" s="1019" customFormat="1" ht="60" customHeight="1">
      <c r="A5" s="361"/>
      <c r="B5" s="362"/>
      <c r="C5" s="27"/>
      <c r="D5" s="1000"/>
      <c r="E5" s="1000"/>
      <c r="F5" s="1000"/>
      <c r="G5" s="1000"/>
      <c r="H5" s="1001" t="s">
        <v>102</v>
      </c>
      <c r="I5" s="1002" t="s">
        <v>342</v>
      </c>
      <c r="J5" s="1003" t="s">
        <v>343</v>
      </c>
      <c r="K5" s="1004" t="s">
        <v>344</v>
      </c>
      <c r="L5" s="1005" t="s">
        <v>345</v>
      </c>
      <c r="M5" s="1006" t="s">
        <v>343</v>
      </c>
      <c r="N5" s="1007" t="s">
        <v>344</v>
      </c>
      <c r="O5" s="1008" t="s">
        <v>346</v>
      </c>
      <c r="P5" s="1006" t="s">
        <v>343</v>
      </c>
      <c r="Q5" s="1006" t="s">
        <v>347</v>
      </c>
      <c r="R5" s="1006" t="s">
        <v>348</v>
      </c>
      <c r="S5" s="1006" t="s">
        <v>349</v>
      </c>
      <c r="T5" s="1006" t="s">
        <v>350</v>
      </c>
      <c r="U5" s="1006" t="s">
        <v>351</v>
      </c>
      <c r="V5" s="1009" t="s">
        <v>103</v>
      </c>
      <c r="W5" s="1010" t="s">
        <v>102</v>
      </c>
      <c r="X5" s="1011" t="s">
        <v>342</v>
      </c>
      <c r="Y5" s="1012" t="s">
        <v>343</v>
      </c>
      <c r="Z5" s="1013" t="s">
        <v>344</v>
      </c>
      <c r="AA5" s="1014" t="s">
        <v>345</v>
      </c>
      <c r="AB5" s="1015" t="s">
        <v>343</v>
      </c>
      <c r="AC5" s="1016" t="s">
        <v>344</v>
      </c>
      <c r="AD5" s="1017" t="s">
        <v>346</v>
      </c>
      <c r="AE5" s="1015" t="s">
        <v>343</v>
      </c>
      <c r="AF5" s="1015" t="s">
        <v>347</v>
      </c>
      <c r="AG5" s="1015" t="s">
        <v>348</v>
      </c>
      <c r="AH5" s="1015" t="s">
        <v>349</v>
      </c>
      <c r="AI5" s="1015" t="s">
        <v>352</v>
      </c>
      <c r="AJ5" s="1015" t="s">
        <v>353</v>
      </c>
      <c r="AK5" s="1018" t="s">
        <v>103</v>
      </c>
    </row>
    <row r="6" spans="1:37" s="1022" customFormat="1" ht="18" customHeight="1">
      <c r="A6" s="1020"/>
      <c r="B6" s="1021"/>
      <c r="C6" s="41"/>
      <c r="D6" s="997"/>
      <c r="E6" s="997"/>
      <c r="F6" s="997"/>
      <c r="G6" s="997"/>
      <c r="H6" s="1397" t="s">
        <v>354</v>
      </c>
      <c r="I6" s="1398"/>
      <c r="J6" s="1398"/>
      <c r="K6" s="1398"/>
      <c r="L6" s="1398"/>
      <c r="M6" s="1398"/>
      <c r="N6" s="1398"/>
      <c r="O6" s="1398"/>
      <c r="P6" s="1398"/>
      <c r="Q6" s="1398"/>
      <c r="R6" s="1398"/>
      <c r="S6" s="1398"/>
      <c r="T6" s="1398"/>
      <c r="U6" s="1398"/>
      <c r="V6" s="1399"/>
      <c r="W6" s="1400" t="s">
        <v>354</v>
      </c>
      <c r="X6" s="1401"/>
      <c r="Y6" s="1401"/>
      <c r="Z6" s="1401"/>
      <c r="AA6" s="1401"/>
      <c r="AB6" s="1401"/>
      <c r="AC6" s="1401"/>
      <c r="AD6" s="1401"/>
      <c r="AE6" s="1401"/>
      <c r="AF6" s="1401"/>
      <c r="AG6" s="1401"/>
      <c r="AH6" s="1401"/>
      <c r="AI6" s="1401"/>
      <c r="AJ6" s="1401"/>
      <c r="AK6" s="1402"/>
    </row>
    <row r="7" spans="1:37" s="1022" customFormat="1" ht="12.75" customHeight="1" thickBot="1">
      <c r="A7" s="1023"/>
      <c r="B7" s="1024"/>
      <c r="C7" s="52"/>
      <c r="G7" s="997"/>
      <c r="H7" s="1025" t="s">
        <v>104</v>
      </c>
      <c r="I7" s="1026" t="s">
        <v>104</v>
      </c>
      <c r="J7" s="1026" t="s">
        <v>104</v>
      </c>
      <c r="K7" s="1026" t="s">
        <v>104</v>
      </c>
      <c r="L7" s="1026" t="s">
        <v>104</v>
      </c>
      <c r="M7" s="1026" t="s">
        <v>104</v>
      </c>
      <c r="N7" s="1026" t="s">
        <v>104</v>
      </c>
      <c r="O7" s="1026" t="s">
        <v>104</v>
      </c>
      <c r="P7" s="1026" t="s">
        <v>104</v>
      </c>
      <c r="Q7" s="1026" t="s">
        <v>104</v>
      </c>
      <c r="R7" s="1026" t="s">
        <v>104</v>
      </c>
      <c r="S7" s="1026" t="s">
        <v>104</v>
      </c>
      <c r="T7" s="1026" t="s">
        <v>104</v>
      </c>
      <c r="U7" s="1026" t="s">
        <v>104</v>
      </c>
      <c r="V7" s="1027" t="s">
        <v>104</v>
      </c>
      <c r="W7" s="1028" t="s">
        <v>105</v>
      </c>
      <c r="X7" s="1029"/>
      <c r="Y7" s="1029"/>
      <c r="Z7" s="1029"/>
      <c r="AA7" s="1029"/>
      <c r="AB7" s="1029"/>
      <c r="AC7" s="1029"/>
      <c r="AD7" s="1029"/>
      <c r="AE7" s="1029"/>
      <c r="AF7" s="1029"/>
      <c r="AG7" s="1029"/>
      <c r="AH7" s="1029"/>
      <c r="AI7" s="1029"/>
      <c r="AJ7" s="1029"/>
      <c r="AK7" s="1030"/>
    </row>
    <row r="8" spans="1:37" s="1022" customFormat="1" ht="15" customHeight="1" thickBot="1" thickTop="1">
      <c r="A8" s="4"/>
      <c r="B8" s="63"/>
      <c r="C8" s="64" t="s">
        <v>116</v>
      </c>
      <c r="D8" s="360"/>
      <c r="E8" s="1031"/>
      <c r="F8" s="1031"/>
      <c r="G8" s="997"/>
      <c r="H8" s="1032">
        <f aca="true" t="shared" si="0" ref="H8:V8">W8/$W8*100</f>
        <v>100</v>
      </c>
      <c r="I8" s="1033">
        <f t="shared" si="0"/>
        <v>55.42135602525391</v>
      </c>
      <c r="J8" s="1034">
        <f t="shared" si="0"/>
        <v>8.431695489065788</v>
      </c>
      <c r="K8" s="1035">
        <f t="shared" si="0"/>
        <v>46.98966053618812</v>
      </c>
      <c r="L8" s="1033">
        <f t="shared" si="0"/>
        <v>2.109067618263336</v>
      </c>
      <c r="M8" s="1034">
        <f t="shared" si="0"/>
        <v>0.3202488791289231</v>
      </c>
      <c r="N8" s="1035">
        <f t="shared" si="0"/>
        <v>1.784243755146857</v>
      </c>
      <c r="O8" s="1033">
        <f t="shared" si="0"/>
        <v>42.29572696495562</v>
      </c>
      <c r="P8" s="1034">
        <f t="shared" si="0"/>
        <v>0.009149967975112087</v>
      </c>
      <c r="Q8" s="1036">
        <f t="shared" si="0"/>
        <v>13.386403147588982</v>
      </c>
      <c r="R8" s="1036">
        <f t="shared" si="0"/>
        <v>17.38036416872541</v>
      </c>
      <c r="S8" s="1036">
        <f t="shared" si="0"/>
        <v>11.519809680666118</v>
      </c>
      <c r="T8" s="1036">
        <f t="shared" si="0"/>
        <v>7.292524476164333</v>
      </c>
      <c r="U8" s="1035">
        <f t="shared" si="0"/>
        <v>4.227285204501785</v>
      </c>
      <c r="V8" s="1037">
        <f t="shared" si="0"/>
        <v>0.1784243755146857</v>
      </c>
      <c r="W8" s="1038">
        <v>2185800</v>
      </c>
      <c r="X8" s="1039">
        <v>1211400</v>
      </c>
      <c r="Y8" s="1040">
        <v>184300</v>
      </c>
      <c r="Z8" s="1041">
        <v>1027100</v>
      </c>
      <c r="AA8" s="1039">
        <v>46100</v>
      </c>
      <c r="AB8" s="1040">
        <v>7000</v>
      </c>
      <c r="AC8" s="1041">
        <v>39000</v>
      </c>
      <c r="AD8" s="1039">
        <v>924500</v>
      </c>
      <c r="AE8" s="1040">
        <v>200</v>
      </c>
      <c r="AF8" s="1042">
        <v>292600</v>
      </c>
      <c r="AG8" s="1042">
        <v>379900</v>
      </c>
      <c r="AH8" s="1042">
        <v>251800</v>
      </c>
      <c r="AI8" s="1042">
        <v>159400</v>
      </c>
      <c r="AJ8" s="1041">
        <v>92400</v>
      </c>
      <c r="AK8" s="1043">
        <v>3900</v>
      </c>
    </row>
    <row r="9" spans="1:37" s="1022" customFormat="1" ht="12" customHeight="1" thickTop="1">
      <c r="A9" s="4"/>
      <c r="B9" s="85" t="s">
        <v>144</v>
      </c>
      <c r="C9" s="86" t="s">
        <v>10</v>
      </c>
      <c r="D9" s="1044">
        <v>7</v>
      </c>
      <c r="E9" s="1045">
        <v>1</v>
      </c>
      <c r="F9" s="1045" t="b">
        <f aca="true" t="shared" si="1" ref="F9:F40">EXACT(C9,G9)</f>
        <v>1</v>
      </c>
      <c r="G9" s="1046" t="s">
        <v>355</v>
      </c>
      <c r="H9" s="1047">
        <f aca="true" t="shared" si="2" ref="H9:H19">W9/$W9*100</f>
        <v>100</v>
      </c>
      <c r="I9" s="1048">
        <f aca="true" t="shared" si="3" ref="I9:I19">X9/$W9*100</f>
        <v>43.152736182956716</v>
      </c>
      <c r="J9" s="1049">
        <f aca="true" t="shared" si="4" ref="J9:J19">Y9/$W9*100</f>
        <v>3.3759869316634905</v>
      </c>
      <c r="K9" s="1050">
        <f aca="true" t="shared" si="5" ref="K9:K19">Z9/$W9*100</f>
        <v>39.771304111080866</v>
      </c>
      <c r="L9" s="1051">
        <f aca="true" t="shared" si="6" ref="L9:L19">AA9/$W9*100</f>
        <v>2.5646610400217806</v>
      </c>
      <c r="M9" s="1049">
        <f aca="true" t="shared" si="7" ref="M9:M19">AB9/$W9*100</f>
        <v>0.19602504764497686</v>
      </c>
      <c r="N9" s="1052">
        <f aca="true" t="shared" si="8" ref="N9:N19">AC9/$W9*100</f>
        <v>2.3686359923768037</v>
      </c>
      <c r="O9" s="1051">
        <f aca="true" t="shared" si="9" ref="O9:O19">AD9/$W9*100</f>
        <v>54.08113258916417</v>
      </c>
      <c r="P9" s="1053"/>
      <c r="Q9" s="1054">
        <f aca="true" t="shared" si="10" ref="Q9:Q19">AF9/$W9*100</f>
        <v>15.649332970323988</v>
      </c>
      <c r="R9" s="1054">
        <f aca="true" t="shared" si="11" ref="R9:R19">AG9/$W9*100</f>
        <v>20.952899537163084</v>
      </c>
      <c r="S9" s="1054">
        <f aca="true" t="shared" si="12" ref="S9:S19">AH9/$W9*100</f>
        <v>17.484345221889463</v>
      </c>
      <c r="T9" s="1054">
        <f aca="true" t="shared" si="13" ref="T9:T19">AI9/$W9*100</f>
        <v>10.993738088755785</v>
      </c>
      <c r="U9" s="1052">
        <f aca="true" t="shared" si="14" ref="U9:U19">AJ9/$W9*100</f>
        <v>6.490607133133679</v>
      </c>
      <c r="V9" s="1055">
        <f aca="true" t="shared" si="15" ref="V9:V19">AK9/$W9*100</f>
        <v>0.2014701878573373</v>
      </c>
      <c r="W9" s="1056">
        <v>183650</v>
      </c>
      <c r="X9" s="1057">
        <v>79250</v>
      </c>
      <c r="Y9" s="1058">
        <v>6200</v>
      </c>
      <c r="Z9" s="1059">
        <v>73040</v>
      </c>
      <c r="AA9" s="1057">
        <v>4710</v>
      </c>
      <c r="AB9" s="1058">
        <v>360</v>
      </c>
      <c r="AC9" s="1059">
        <v>4350</v>
      </c>
      <c r="AD9" s="1057">
        <v>99320</v>
      </c>
      <c r="AE9" s="1060"/>
      <c r="AF9" s="1061">
        <v>28740</v>
      </c>
      <c r="AG9" s="1061">
        <v>38480</v>
      </c>
      <c r="AH9" s="1061">
        <f aca="true" t="shared" si="16" ref="AH9:AH17">SUM(AI9:AJ9)</f>
        <v>32110</v>
      </c>
      <c r="AI9" s="1061">
        <v>20190</v>
      </c>
      <c r="AJ9" s="1059">
        <v>11920</v>
      </c>
      <c r="AK9" s="1062">
        <v>370</v>
      </c>
    </row>
    <row r="10" spans="1:37" s="1022" customFormat="1" ht="12" customHeight="1">
      <c r="A10" s="4"/>
      <c r="B10" s="106" t="s">
        <v>144</v>
      </c>
      <c r="C10" s="107" t="s">
        <v>11</v>
      </c>
      <c r="D10" s="1063" t="s">
        <v>356</v>
      </c>
      <c r="E10" s="1064">
        <v>2</v>
      </c>
      <c r="F10" s="1064" t="b">
        <f t="shared" si="1"/>
        <v>1</v>
      </c>
      <c r="G10" s="1065" t="s">
        <v>357</v>
      </c>
      <c r="H10" s="1066">
        <f t="shared" si="2"/>
        <v>100</v>
      </c>
      <c r="I10" s="1067">
        <f t="shared" si="3"/>
        <v>70.7910074937552</v>
      </c>
      <c r="J10" s="1068">
        <f t="shared" si="4"/>
        <v>5.029142381348875</v>
      </c>
      <c r="K10" s="1069">
        <f t="shared" si="5"/>
        <v>65.77851790174854</v>
      </c>
      <c r="L10" s="1070">
        <f t="shared" si="6"/>
        <v>0.9159034138218152</v>
      </c>
      <c r="M10" s="1068">
        <f t="shared" si="7"/>
        <v>0.19983347210657784</v>
      </c>
      <c r="N10" s="1071">
        <f t="shared" si="8"/>
        <v>0.7160699417152373</v>
      </c>
      <c r="O10" s="1070">
        <f t="shared" si="9"/>
        <v>28.093255620316405</v>
      </c>
      <c r="P10" s="1072"/>
      <c r="Q10" s="1073">
        <f t="shared" si="10"/>
        <v>10.391340549542049</v>
      </c>
      <c r="R10" s="1073">
        <f t="shared" si="11"/>
        <v>9.608659450457951</v>
      </c>
      <c r="S10" s="1073">
        <f t="shared" si="12"/>
        <v>8.076602830974188</v>
      </c>
      <c r="T10" s="1073">
        <f t="shared" si="13"/>
        <v>4.146544546211491</v>
      </c>
      <c r="U10" s="1071">
        <f t="shared" si="14"/>
        <v>3.9300582847626977</v>
      </c>
      <c r="V10" s="1074">
        <f t="shared" si="15"/>
        <v>0.19983347210657784</v>
      </c>
      <c r="W10" s="1075">
        <v>60050</v>
      </c>
      <c r="X10" s="1076">
        <v>42510</v>
      </c>
      <c r="Y10" s="1077">
        <v>3020</v>
      </c>
      <c r="Z10" s="1078">
        <v>39500</v>
      </c>
      <c r="AA10" s="1076">
        <v>550</v>
      </c>
      <c r="AB10" s="1077">
        <v>120</v>
      </c>
      <c r="AC10" s="1078">
        <v>430</v>
      </c>
      <c r="AD10" s="1076">
        <v>16870</v>
      </c>
      <c r="AE10" s="1079"/>
      <c r="AF10" s="1080">
        <v>6240</v>
      </c>
      <c r="AG10" s="1080">
        <v>5770</v>
      </c>
      <c r="AH10" s="1080">
        <f t="shared" si="16"/>
        <v>4850</v>
      </c>
      <c r="AI10" s="1080">
        <v>2490</v>
      </c>
      <c r="AJ10" s="1078">
        <v>2360</v>
      </c>
      <c r="AK10" s="1081">
        <v>120</v>
      </c>
    </row>
    <row r="11" spans="1:37" s="1022" customFormat="1" ht="12" customHeight="1">
      <c r="A11" s="4"/>
      <c r="B11" s="106" t="s">
        <v>144</v>
      </c>
      <c r="C11" s="107" t="s">
        <v>12</v>
      </c>
      <c r="D11" s="1063" t="s">
        <v>358</v>
      </c>
      <c r="E11" s="1064">
        <v>3</v>
      </c>
      <c r="F11" s="1064" t="b">
        <f t="shared" si="1"/>
        <v>1</v>
      </c>
      <c r="G11" s="1065" t="s">
        <v>359</v>
      </c>
      <c r="H11" s="1066">
        <f t="shared" si="2"/>
        <v>100</v>
      </c>
      <c r="I11" s="1067">
        <f t="shared" si="3"/>
        <v>59.894411068632806</v>
      </c>
      <c r="J11" s="1068">
        <f t="shared" si="4"/>
        <v>3.386127799016931</v>
      </c>
      <c r="K11" s="1069">
        <f t="shared" si="5"/>
        <v>56.50828326961588</v>
      </c>
      <c r="L11" s="1067">
        <f t="shared" si="6"/>
        <v>3.3133078463499</v>
      </c>
      <c r="M11" s="1068">
        <f t="shared" si="7"/>
        <v>0.23666484616785</v>
      </c>
      <c r="N11" s="1069">
        <f t="shared" si="8"/>
        <v>3.0766430001820497</v>
      </c>
      <c r="O11" s="1070">
        <f t="shared" si="9"/>
        <v>36.64664117968323</v>
      </c>
      <c r="P11" s="1072"/>
      <c r="Q11" s="1082">
        <f t="shared" si="10"/>
        <v>14.89168032040779</v>
      </c>
      <c r="R11" s="1073">
        <f t="shared" si="11"/>
        <v>10.376843255051885</v>
      </c>
      <c r="S11" s="1073">
        <f t="shared" si="12"/>
        <v>11.378117604223558</v>
      </c>
      <c r="T11" s="1082">
        <f t="shared" si="13"/>
        <v>9.77607864554888</v>
      </c>
      <c r="U11" s="1071">
        <f t="shared" si="14"/>
        <v>1.6020389586746768</v>
      </c>
      <c r="V11" s="1074">
        <f t="shared" si="15"/>
        <v>0.1638448935008192</v>
      </c>
      <c r="W11" s="1075">
        <v>54930</v>
      </c>
      <c r="X11" s="1076">
        <v>32900</v>
      </c>
      <c r="Y11" s="1077">
        <v>1860</v>
      </c>
      <c r="Z11" s="1078">
        <v>31040</v>
      </c>
      <c r="AA11" s="1076">
        <v>1820</v>
      </c>
      <c r="AB11" s="1077">
        <v>130</v>
      </c>
      <c r="AC11" s="1078">
        <v>1690</v>
      </c>
      <c r="AD11" s="1076">
        <v>20130</v>
      </c>
      <c r="AE11" s="1079"/>
      <c r="AF11" s="1080">
        <v>8180</v>
      </c>
      <c r="AG11" s="1080">
        <v>5700</v>
      </c>
      <c r="AH11" s="1080">
        <f t="shared" si="16"/>
        <v>6250</v>
      </c>
      <c r="AI11" s="1080">
        <v>5370</v>
      </c>
      <c r="AJ11" s="1078">
        <v>880</v>
      </c>
      <c r="AK11" s="1081">
        <v>90</v>
      </c>
    </row>
    <row r="12" spans="1:37" s="1022" customFormat="1" ht="12" customHeight="1">
      <c r="A12" s="4"/>
      <c r="B12" s="106" t="s">
        <v>144</v>
      </c>
      <c r="C12" s="107" t="s">
        <v>13</v>
      </c>
      <c r="D12" s="1063" t="s">
        <v>360</v>
      </c>
      <c r="E12" s="1064">
        <v>4</v>
      </c>
      <c r="F12" s="1064" t="b">
        <f t="shared" si="1"/>
        <v>1</v>
      </c>
      <c r="G12" s="1065" t="s">
        <v>361</v>
      </c>
      <c r="H12" s="1066">
        <f t="shared" si="2"/>
        <v>100</v>
      </c>
      <c r="I12" s="1070">
        <f t="shared" si="3"/>
        <v>48.63903495205692</v>
      </c>
      <c r="J12" s="1068">
        <f t="shared" si="4"/>
        <v>2.8301886792452833</v>
      </c>
      <c r="K12" s="1071">
        <f t="shared" si="5"/>
        <v>45.79338076090318</v>
      </c>
      <c r="L12" s="1067">
        <f t="shared" si="6"/>
        <v>2.366223321991958</v>
      </c>
      <c r="M12" s="1068">
        <f t="shared" si="7"/>
        <v>0.10825858335910918</v>
      </c>
      <c r="N12" s="1069">
        <f t="shared" si="8"/>
        <v>2.257964738632849</v>
      </c>
      <c r="O12" s="1067">
        <f t="shared" si="9"/>
        <v>48.793690071141356</v>
      </c>
      <c r="P12" s="1072"/>
      <c r="Q12" s="1073">
        <f t="shared" si="10"/>
        <v>12.186823383854005</v>
      </c>
      <c r="R12" s="1082">
        <f t="shared" si="11"/>
        <v>26.121249613362203</v>
      </c>
      <c r="S12" s="1073">
        <f t="shared" si="12"/>
        <v>10.485617073925146</v>
      </c>
      <c r="T12" s="1073">
        <f t="shared" si="13"/>
        <v>4.5777915248994745</v>
      </c>
      <c r="U12" s="1069">
        <f t="shared" si="14"/>
        <v>5.907825549025673</v>
      </c>
      <c r="V12" s="1074">
        <f t="shared" si="15"/>
        <v>0.21651716671821836</v>
      </c>
      <c r="W12" s="1075">
        <v>64660</v>
      </c>
      <c r="X12" s="1076">
        <v>31450</v>
      </c>
      <c r="Y12" s="1077">
        <v>1830</v>
      </c>
      <c r="Z12" s="1078">
        <v>29610</v>
      </c>
      <c r="AA12" s="1076">
        <v>1530</v>
      </c>
      <c r="AB12" s="1077">
        <v>70</v>
      </c>
      <c r="AC12" s="1078">
        <v>1460</v>
      </c>
      <c r="AD12" s="1076">
        <v>31550</v>
      </c>
      <c r="AE12" s="1079"/>
      <c r="AF12" s="1080">
        <v>7880</v>
      </c>
      <c r="AG12" s="1080">
        <v>16890</v>
      </c>
      <c r="AH12" s="1080">
        <f t="shared" si="16"/>
        <v>6780</v>
      </c>
      <c r="AI12" s="1080">
        <v>2960</v>
      </c>
      <c r="AJ12" s="1078">
        <v>3820</v>
      </c>
      <c r="AK12" s="1081">
        <v>140</v>
      </c>
    </row>
    <row r="13" spans="1:37" s="1022" customFormat="1" ht="12" customHeight="1">
      <c r="A13" s="4"/>
      <c r="B13" s="106" t="s">
        <v>144</v>
      </c>
      <c r="C13" s="107" t="s">
        <v>14</v>
      </c>
      <c r="D13" s="1063" t="s">
        <v>362</v>
      </c>
      <c r="E13" s="1064">
        <v>5</v>
      </c>
      <c r="F13" s="1064" t="b">
        <f t="shared" si="1"/>
        <v>1</v>
      </c>
      <c r="G13" s="1065" t="s">
        <v>363</v>
      </c>
      <c r="H13" s="1066">
        <f t="shared" si="2"/>
        <v>100</v>
      </c>
      <c r="I13" s="1067">
        <f t="shared" si="3"/>
        <v>66.62783925451369</v>
      </c>
      <c r="J13" s="1068">
        <f t="shared" si="4"/>
        <v>3.989516598718695</v>
      </c>
      <c r="K13" s="1069">
        <f t="shared" si="5"/>
        <v>62.63832265579499</v>
      </c>
      <c r="L13" s="1067">
        <f t="shared" si="6"/>
        <v>2.3005241700640653</v>
      </c>
      <c r="M13" s="1068">
        <f t="shared" si="7"/>
        <v>0.05824111822947001</v>
      </c>
      <c r="N13" s="1069">
        <f t="shared" si="8"/>
        <v>2.242283051834595</v>
      </c>
      <c r="O13" s="1070">
        <f t="shared" si="9"/>
        <v>30.926033779848574</v>
      </c>
      <c r="P13" s="1072"/>
      <c r="Q13" s="1073">
        <f t="shared" si="10"/>
        <v>11.415259172976121</v>
      </c>
      <c r="R13" s="1073">
        <f t="shared" si="11"/>
        <v>13.308095515433896</v>
      </c>
      <c r="S13" s="1073">
        <f t="shared" si="12"/>
        <v>6.202679091438556</v>
      </c>
      <c r="T13" s="1073">
        <f t="shared" si="13"/>
        <v>6.202679091438556</v>
      </c>
      <c r="U13" s="1071">
        <f t="shared" si="14"/>
        <v>0</v>
      </c>
      <c r="V13" s="1074">
        <f t="shared" si="15"/>
        <v>0.145602795573675</v>
      </c>
      <c r="W13" s="1075">
        <v>34340</v>
      </c>
      <c r="X13" s="1076">
        <v>22880</v>
      </c>
      <c r="Y13" s="1077">
        <v>1370</v>
      </c>
      <c r="Z13" s="1078">
        <v>21510</v>
      </c>
      <c r="AA13" s="1076">
        <v>790</v>
      </c>
      <c r="AB13" s="1077">
        <v>20</v>
      </c>
      <c r="AC13" s="1078">
        <v>770</v>
      </c>
      <c r="AD13" s="1076">
        <v>10620</v>
      </c>
      <c r="AE13" s="1079"/>
      <c r="AF13" s="1080">
        <v>3920</v>
      </c>
      <c r="AG13" s="1080">
        <v>4570</v>
      </c>
      <c r="AH13" s="1080">
        <f t="shared" si="16"/>
        <v>2130</v>
      </c>
      <c r="AI13" s="1080">
        <v>2130</v>
      </c>
      <c r="AJ13" s="1078"/>
      <c r="AK13" s="1081">
        <v>50</v>
      </c>
    </row>
    <row r="14" spans="1:37" s="1022" customFormat="1" ht="12" customHeight="1">
      <c r="A14" s="4"/>
      <c r="B14" s="106" t="s">
        <v>144</v>
      </c>
      <c r="C14" s="107" t="s">
        <v>15</v>
      </c>
      <c r="D14" s="1063" t="s">
        <v>364</v>
      </c>
      <c r="E14" s="1064">
        <v>6</v>
      </c>
      <c r="F14" s="1064" t="b">
        <f t="shared" si="1"/>
        <v>1</v>
      </c>
      <c r="G14" s="1065" t="s">
        <v>365</v>
      </c>
      <c r="H14" s="1066">
        <f t="shared" si="2"/>
        <v>100</v>
      </c>
      <c r="I14" s="1067">
        <f t="shared" si="3"/>
        <v>76.38047737798361</v>
      </c>
      <c r="J14" s="1068">
        <f t="shared" si="4"/>
        <v>6.412540078375489</v>
      </c>
      <c r="K14" s="1069">
        <f t="shared" si="5"/>
        <v>69.96793729960812</v>
      </c>
      <c r="L14" s="1067">
        <f t="shared" si="6"/>
        <v>3.5981474884218025</v>
      </c>
      <c r="M14" s="1068">
        <f t="shared" si="7"/>
        <v>0.035625222657641606</v>
      </c>
      <c r="N14" s="1069">
        <f t="shared" si="8"/>
        <v>3.5625222657641613</v>
      </c>
      <c r="O14" s="1070">
        <f t="shared" si="9"/>
        <v>20.021375133594585</v>
      </c>
      <c r="P14" s="1068">
        <f>AE14/$W14*100</f>
        <v>0.07125044531528321</v>
      </c>
      <c r="Q14" s="1073">
        <f t="shared" si="10"/>
        <v>11.863199144994656</v>
      </c>
      <c r="R14" s="1073">
        <f t="shared" si="11"/>
        <v>5.058781617385109</v>
      </c>
      <c r="S14" s="1073">
        <f t="shared" si="12"/>
        <v>3.0281439258995366</v>
      </c>
      <c r="T14" s="1073">
        <f t="shared" si="13"/>
        <v>3.0281439258995366</v>
      </c>
      <c r="U14" s="1071">
        <f t="shared" si="14"/>
        <v>0</v>
      </c>
      <c r="V14" s="1074">
        <f t="shared" si="15"/>
        <v>0.035625222657641606</v>
      </c>
      <c r="W14" s="1075">
        <v>28070</v>
      </c>
      <c r="X14" s="1076">
        <v>21440</v>
      </c>
      <c r="Y14" s="1077">
        <v>1800</v>
      </c>
      <c r="Z14" s="1078">
        <v>19640</v>
      </c>
      <c r="AA14" s="1076">
        <v>1010</v>
      </c>
      <c r="AB14" s="1077">
        <v>10</v>
      </c>
      <c r="AC14" s="1078">
        <v>1000</v>
      </c>
      <c r="AD14" s="1076">
        <v>5620</v>
      </c>
      <c r="AE14" s="1077">
        <v>20</v>
      </c>
      <c r="AF14" s="1080">
        <v>3330</v>
      </c>
      <c r="AG14" s="1080">
        <v>1420</v>
      </c>
      <c r="AH14" s="1080">
        <f t="shared" si="16"/>
        <v>850</v>
      </c>
      <c r="AI14" s="1080">
        <v>850</v>
      </c>
      <c r="AJ14" s="1078"/>
      <c r="AK14" s="1081">
        <v>10</v>
      </c>
    </row>
    <row r="15" spans="1:37" s="1022" customFormat="1" ht="12" customHeight="1">
      <c r="A15" s="4"/>
      <c r="B15" s="106" t="s">
        <v>144</v>
      </c>
      <c r="C15" s="107" t="s">
        <v>16</v>
      </c>
      <c r="D15" s="1063" t="s">
        <v>366</v>
      </c>
      <c r="E15" s="1064">
        <v>7</v>
      </c>
      <c r="F15" s="1064" t="b">
        <f t="shared" si="1"/>
        <v>1</v>
      </c>
      <c r="G15" s="1065" t="s">
        <v>367</v>
      </c>
      <c r="H15" s="1066">
        <f t="shared" si="2"/>
        <v>100</v>
      </c>
      <c r="I15" s="1067">
        <f t="shared" si="3"/>
        <v>88.49706129303107</v>
      </c>
      <c r="J15" s="1083">
        <f t="shared" si="4"/>
        <v>10.789252728799328</v>
      </c>
      <c r="K15" s="1069">
        <f t="shared" si="5"/>
        <v>77.66582703610412</v>
      </c>
      <c r="L15" s="1070">
        <f t="shared" si="6"/>
        <v>1.7212426532325777</v>
      </c>
      <c r="M15" s="1083">
        <f t="shared" si="7"/>
        <v>1.343408900083963</v>
      </c>
      <c r="N15" s="1071">
        <f t="shared" si="8"/>
        <v>0.3778337531486146</v>
      </c>
      <c r="O15" s="1070">
        <f t="shared" si="9"/>
        <v>9.781696053736356</v>
      </c>
      <c r="P15" s="1072"/>
      <c r="Q15" s="1073">
        <f t="shared" si="10"/>
        <v>7.178841309823677</v>
      </c>
      <c r="R15" s="1073">
        <f t="shared" si="11"/>
        <v>1.0075566750629723</v>
      </c>
      <c r="S15" s="1073">
        <f t="shared" si="12"/>
        <v>1.5533165407220824</v>
      </c>
      <c r="T15" s="1073">
        <f t="shared" si="13"/>
        <v>1.5533165407220824</v>
      </c>
      <c r="U15" s="1071">
        <f t="shared" si="14"/>
        <v>0</v>
      </c>
      <c r="V15" s="1074">
        <f t="shared" si="15"/>
        <v>0.041981528127623846</v>
      </c>
      <c r="W15" s="1075">
        <v>23820</v>
      </c>
      <c r="X15" s="1076">
        <v>21080</v>
      </c>
      <c r="Y15" s="1077">
        <v>2570</v>
      </c>
      <c r="Z15" s="1078">
        <v>18500</v>
      </c>
      <c r="AA15" s="1076">
        <v>410</v>
      </c>
      <c r="AB15" s="1077">
        <v>320</v>
      </c>
      <c r="AC15" s="1078">
        <v>90</v>
      </c>
      <c r="AD15" s="1076">
        <v>2330</v>
      </c>
      <c r="AE15" s="1079"/>
      <c r="AF15" s="1080">
        <v>1710</v>
      </c>
      <c r="AG15" s="1080">
        <v>240</v>
      </c>
      <c r="AH15" s="1080">
        <f t="shared" si="16"/>
        <v>370</v>
      </c>
      <c r="AI15" s="1080">
        <v>370</v>
      </c>
      <c r="AJ15" s="1078"/>
      <c r="AK15" s="1081">
        <v>10</v>
      </c>
    </row>
    <row r="16" spans="1:37" s="1022" customFormat="1" ht="12" customHeight="1">
      <c r="A16" s="135" t="s">
        <v>247</v>
      </c>
      <c r="B16" s="106" t="s">
        <v>144</v>
      </c>
      <c r="C16" s="107" t="s">
        <v>17</v>
      </c>
      <c r="D16" s="1063" t="s">
        <v>368</v>
      </c>
      <c r="E16" s="1064">
        <v>8</v>
      </c>
      <c r="F16" s="1064" t="b">
        <f t="shared" si="1"/>
        <v>1</v>
      </c>
      <c r="G16" s="1065" t="s">
        <v>369</v>
      </c>
      <c r="H16" s="1066">
        <f t="shared" si="2"/>
        <v>100</v>
      </c>
      <c r="I16" s="1070">
        <f t="shared" si="3"/>
        <v>52.07706201083685</v>
      </c>
      <c r="J16" s="1068">
        <f t="shared" si="4"/>
        <v>4.635761589403973</v>
      </c>
      <c r="K16" s="1069">
        <f t="shared" si="5"/>
        <v>47.38109572546659</v>
      </c>
      <c r="L16" s="1067">
        <f t="shared" si="6"/>
        <v>3.9735099337748347</v>
      </c>
      <c r="M16" s="1068">
        <f t="shared" si="7"/>
        <v>0</v>
      </c>
      <c r="N16" s="1069">
        <f t="shared" si="8"/>
        <v>3.9735099337748347</v>
      </c>
      <c r="O16" s="1067">
        <f t="shared" si="9"/>
        <v>43.82901866345575</v>
      </c>
      <c r="P16" s="1072"/>
      <c r="Q16" s="1073">
        <f t="shared" si="10"/>
        <v>2.4683925346177005</v>
      </c>
      <c r="R16" s="1082">
        <f t="shared" si="11"/>
        <v>29.620710415412404</v>
      </c>
      <c r="S16" s="1082">
        <f t="shared" si="12"/>
        <v>11.800120409391933</v>
      </c>
      <c r="T16" s="1082">
        <f t="shared" si="13"/>
        <v>9.271523178807946</v>
      </c>
      <c r="U16" s="1071">
        <f t="shared" si="14"/>
        <v>2.5285972305839857</v>
      </c>
      <c r="V16" s="1074">
        <f t="shared" si="15"/>
        <v>0.12040939193257075</v>
      </c>
      <c r="W16" s="1075">
        <v>16610</v>
      </c>
      <c r="X16" s="1076">
        <v>8650</v>
      </c>
      <c r="Y16" s="1077">
        <v>770</v>
      </c>
      <c r="Z16" s="1078">
        <v>7870</v>
      </c>
      <c r="AA16" s="1076">
        <v>660</v>
      </c>
      <c r="AB16" s="1077"/>
      <c r="AC16" s="1078">
        <v>660</v>
      </c>
      <c r="AD16" s="1076">
        <v>7280</v>
      </c>
      <c r="AE16" s="1079"/>
      <c r="AF16" s="1080">
        <v>410</v>
      </c>
      <c r="AG16" s="1080">
        <v>4920</v>
      </c>
      <c r="AH16" s="1080">
        <f t="shared" si="16"/>
        <v>1960</v>
      </c>
      <c r="AI16" s="1080">
        <v>1540</v>
      </c>
      <c r="AJ16" s="1078">
        <v>420</v>
      </c>
      <c r="AK16" s="1081">
        <v>20</v>
      </c>
    </row>
    <row r="17" spans="1:37" s="1022" customFormat="1" ht="12" customHeight="1">
      <c r="A17" s="135" t="s">
        <v>249</v>
      </c>
      <c r="B17" s="106" t="s">
        <v>144</v>
      </c>
      <c r="C17" s="107" t="s">
        <v>18</v>
      </c>
      <c r="D17" s="1063" t="s">
        <v>370</v>
      </c>
      <c r="E17" s="1064">
        <v>9</v>
      </c>
      <c r="F17" s="1064" t="b">
        <f t="shared" si="1"/>
        <v>1</v>
      </c>
      <c r="G17" s="1065" t="s">
        <v>371</v>
      </c>
      <c r="H17" s="1066">
        <f t="shared" si="2"/>
        <v>100</v>
      </c>
      <c r="I17" s="1067">
        <f t="shared" si="3"/>
        <v>82.1917808219178</v>
      </c>
      <c r="J17" s="1083">
        <f t="shared" si="4"/>
        <v>11.494937462775463</v>
      </c>
      <c r="K17" s="1069">
        <f t="shared" si="5"/>
        <v>70.69684335914235</v>
      </c>
      <c r="L17" s="1070">
        <f t="shared" si="6"/>
        <v>0.23823704586063135</v>
      </c>
      <c r="M17" s="1068">
        <f t="shared" si="7"/>
        <v>0.05955926146515784</v>
      </c>
      <c r="N17" s="1071">
        <f t="shared" si="8"/>
        <v>0.1786777843954735</v>
      </c>
      <c r="O17" s="1070">
        <f t="shared" si="9"/>
        <v>17.510422870756404</v>
      </c>
      <c r="P17" s="1072"/>
      <c r="Q17" s="1073">
        <f t="shared" si="10"/>
        <v>11.614055985705777</v>
      </c>
      <c r="R17" s="1073">
        <f t="shared" si="11"/>
        <v>3.871351995235259</v>
      </c>
      <c r="S17" s="1073">
        <f t="shared" si="12"/>
        <v>1.9654556283502083</v>
      </c>
      <c r="T17" s="1073">
        <f t="shared" si="13"/>
        <v>1.1316259678379987</v>
      </c>
      <c r="U17" s="1071">
        <f t="shared" si="14"/>
        <v>0.8338296605122096</v>
      </c>
      <c r="V17" s="1074">
        <f t="shared" si="15"/>
        <v>0.11911852293031568</v>
      </c>
      <c r="W17" s="1075">
        <v>16790</v>
      </c>
      <c r="X17" s="1076">
        <v>13800</v>
      </c>
      <c r="Y17" s="1077">
        <v>1930</v>
      </c>
      <c r="Z17" s="1078">
        <v>11870</v>
      </c>
      <c r="AA17" s="1076">
        <v>40</v>
      </c>
      <c r="AB17" s="1077">
        <v>10</v>
      </c>
      <c r="AC17" s="1078">
        <v>30</v>
      </c>
      <c r="AD17" s="1076">
        <v>2940</v>
      </c>
      <c r="AE17" s="1079"/>
      <c r="AF17" s="1080">
        <v>1950</v>
      </c>
      <c r="AG17" s="1080">
        <v>650</v>
      </c>
      <c r="AH17" s="1080">
        <f t="shared" si="16"/>
        <v>330</v>
      </c>
      <c r="AI17" s="1080">
        <v>190</v>
      </c>
      <c r="AJ17" s="1078">
        <v>140</v>
      </c>
      <c r="AK17" s="1081">
        <v>20</v>
      </c>
    </row>
    <row r="18" spans="1:37" s="1022" customFormat="1" ht="12" customHeight="1">
      <c r="A18" s="4"/>
      <c r="B18" s="106" t="s">
        <v>144</v>
      </c>
      <c r="C18" s="107" t="s">
        <v>19</v>
      </c>
      <c r="D18" s="1063" t="s">
        <v>372</v>
      </c>
      <c r="E18" s="1064">
        <v>10</v>
      </c>
      <c r="F18" s="1064" t="b">
        <f t="shared" si="1"/>
        <v>1</v>
      </c>
      <c r="G18" s="1065" t="s">
        <v>373</v>
      </c>
      <c r="H18" s="1066">
        <f t="shared" si="2"/>
        <v>100</v>
      </c>
      <c r="I18" s="1067">
        <f t="shared" si="3"/>
        <v>67.2316384180791</v>
      </c>
      <c r="J18" s="1068">
        <f t="shared" si="4"/>
        <v>6.779661016949152</v>
      </c>
      <c r="K18" s="1069">
        <f t="shared" si="5"/>
        <v>60.451977401129945</v>
      </c>
      <c r="L18" s="1070">
        <f t="shared" si="6"/>
        <v>0.5649717514124294</v>
      </c>
      <c r="M18" s="1068">
        <f t="shared" si="7"/>
        <v>0</v>
      </c>
      <c r="N18" s="1071">
        <f t="shared" si="8"/>
        <v>0.5649717514124294</v>
      </c>
      <c r="O18" s="1070">
        <f t="shared" si="9"/>
        <v>32.20338983050847</v>
      </c>
      <c r="P18" s="1072"/>
      <c r="Q18" s="1082">
        <f t="shared" si="10"/>
        <v>17.09039548022599</v>
      </c>
      <c r="R18" s="1073">
        <f t="shared" si="11"/>
        <v>15.112994350282486</v>
      </c>
      <c r="S18" s="1073">
        <f t="shared" si="12"/>
        <v>0</v>
      </c>
      <c r="T18" s="1073">
        <f t="shared" si="13"/>
        <v>0</v>
      </c>
      <c r="U18" s="1071">
        <f t="shared" si="14"/>
        <v>0</v>
      </c>
      <c r="V18" s="1074">
        <f t="shared" si="15"/>
        <v>0</v>
      </c>
      <c r="W18" s="1075">
        <v>7080</v>
      </c>
      <c r="X18" s="1076">
        <v>4760</v>
      </c>
      <c r="Y18" s="1077">
        <v>480</v>
      </c>
      <c r="Z18" s="1078">
        <v>4280</v>
      </c>
      <c r="AA18" s="1076">
        <v>40</v>
      </c>
      <c r="AB18" s="1077"/>
      <c r="AC18" s="1078">
        <v>40</v>
      </c>
      <c r="AD18" s="1076">
        <v>2280</v>
      </c>
      <c r="AE18" s="1079"/>
      <c r="AF18" s="1080">
        <v>1210</v>
      </c>
      <c r="AG18" s="1080">
        <v>1070</v>
      </c>
      <c r="AH18" s="1080"/>
      <c r="AI18" s="1080"/>
      <c r="AJ18" s="1078"/>
      <c r="AK18" s="1081"/>
    </row>
    <row r="19" spans="1:37" s="1022" customFormat="1" ht="12" customHeight="1">
      <c r="A19" s="4"/>
      <c r="B19" s="142" t="s">
        <v>144</v>
      </c>
      <c r="C19" s="107" t="s">
        <v>252</v>
      </c>
      <c r="D19" s="1063" t="s">
        <v>374</v>
      </c>
      <c r="E19" s="1064">
        <v>13</v>
      </c>
      <c r="F19" s="1064" t="b">
        <f t="shared" si="1"/>
        <v>1</v>
      </c>
      <c r="G19" s="1065" t="s">
        <v>375</v>
      </c>
      <c r="H19" s="1066">
        <f t="shared" si="2"/>
        <v>100</v>
      </c>
      <c r="I19" s="1067">
        <f t="shared" si="3"/>
        <v>90.77568134171908</v>
      </c>
      <c r="J19" s="1083">
        <f t="shared" si="4"/>
        <v>33.75262054507338</v>
      </c>
      <c r="K19" s="1069">
        <f t="shared" si="5"/>
        <v>57.023060796645694</v>
      </c>
      <c r="L19" s="1070">
        <f t="shared" si="6"/>
        <v>0.628930817610063</v>
      </c>
      <c r="M19" s="1068">
        <f t="shared" si="7"/>
        <v>0</v>
      </c>
      <c r="N19" s="1071">
        <f t="shared" si="8"/>
        <v>0.628930817610063</v>
      </c>
      <c r="O19" s="1070">
        <f t="shared" si="9"/>
        <v>8.59538784067086</v>
      </c>
      <c r="P19" s="1072"/>
      <c r="Q19" s="1073">
        <f t="shared" si="10"/>
        <v>8.59538784067086</v>
      </c>
      <c r="R19" s="1073">
        <f t="shared" si="11"/>
        <v>0</v>
      </c>
      <c r="S19" s="1073">
        <f t="shared" si="12"/>
        <v>0</v>
      </c>
      <c r="T19" s="1073">
        <f t="shared" si="13"/>
        <v>0</v>
      </c>
      <c r="U19" s="1071">
        <f t="shared" si="14"/>
        <v>0</v>
      </c>
      <c r="V19" s="1074">
        <f t="shared" si="15"/>
        <v>0</v>
      </c>
      <c r="W19" s="1075">
        <v>4770</v>
      </c>
      <c r="X19" s="1076">
        <v>4330</v>
      </c>
      <c r="Y19" s="1077">
        <v>1610</v>
      </c>
      <c r="Z19" s="1078">
        <v>2720</v>
      </c>
      <c r="AA19" s="1076">
        <v>30</v>
      </c>
      <c r="AB19" s="1077"/>
      <c r="AC19" s="1078">
        <v>30</v>
      </c>
      <c r="AD19" s="1076">
        <v>410</v>
      </c>
      <c r="AE19" s="1079"/>
      <c r="AF19" s="1080">
        <v>410</v>
      </c>
      <c r="AG19" s="1080"/>
      <c r="AH19" s="1080"/>
      <c r="AI19" s="1080"/>
      <c r="AJ19" s="1078"/>
      <c r="AK19" s="1081"/>
    </row>
    <row r="20" spans="1:37" s="1022" customFormat="1" ht="12" customHeight="1">
      <c r="A20" s="4"/>
      <c r="B20" s="106" t="s">
        <v>144</v>
      </c>
      <c r="C20" s="107" t="s">
        <v>253</v>
      </c>
      <c r="D20" s="1063" t="s">
        <v>376</v>
      </c>
      <c r="E20" s="1064">
        <v>14</v>
      </c>
      <c r="F20" s="1064" t="b">
        <f t="shared" si="1"/>
        <v>0</v>
      </c>
      <c r="G20" s="1084"/>
      <c r="H20" s="1066"/>
      <c r="I20" s="1070"/>
      <c r="J20" s="1068"/>
      <c r="K20" s="1071"/>
      <c r="L20" s="1070"/>
      <c r="M20" s="1068"/>
      <c r="N20" s="1071"/>
      <c r="O20" s="1070"/>
      <c r="P20" s="1072"/>
      <c r="Q20" s="1073"/>
      <c r="R20" s="1073"/>
      <c r="S20" s="1073"/>
      <c r="T20" s="1073"/>
      <c r="U20" s="1071"/>
      <c r="V20" s="1074"/>
      <c r="W20" s="1085"/>
      <c r="X20" s="1086"/>
      <c r="Y20" s="1087"/>
      <c r="Z20" s="1088"/>
      <c r="AA20" s="1086"/>
      <c r="AB20" s="1087"/>
      <c r="AC20" s="1088"/>
      <c r="AD20" s="1086"/>
      <c r="AE20" s="1089"/>
      <c r="AF20" s="1090"/>
      <c r="AG20" s="1090"/>
      <c r="AH20" s="1090"/>
      <c r="AI20" s="1090"/>
      <c r="AJ20" s="1088"/>
      <c r="AK20" s="1091"/>
    </row>
    <row r="21" spans="1:37" s="1022" customFormat="1" ht="12" customHeight="1">
      <c r="A21" s="160" t="s">
        <v>184</v>
      </c>
      <c r="B21" s="106" t="s">
        <v>144</v>
      </c>
      <c r="C21" s="107" t="s">
        <v>256</v>
      </c>
      <c r="D21" s="1063"/>
      <c r="E21" s="1064">
        <v>11</v>
      </c>
      <c r="F21" s="1064" t="b">
        <f t="shared" si="1"/>
        <v>0</v>
      </c>
      <c r="G21" s="1084"/>
      <c r="H21" s="1092"/>
      <c r="I21" s="1093"/>
      <c r="J21" s="1072"/>
      <c r="K21" s="1094"/>
      <c r="L21" s="1093"/>
      <c r="M21" s="1072"/>
      <c r="N21" s="1094"/>
      <c r="O21" s="1093"/>
      <c r="P21" s="1072"/>
      <c r="Q21" s="1095"/>
      <c r="R21" s="1095"/>
      <c r="S21" s="1095"/>
      <c r="T21" s="1095"/>
      <c r="U21" s="1094"/>
      <c r="V21" s="1096"/>
      <c r="W21" s="1097"/>
      <c r="X21" s="1098"/>
      <c r="Y21" s="1079"/>
      <c r="Z21" s="1099"/>
      <c r="AA21" s="1098"/>
      <c r="AB21" s="1079"/>
      <c r="AC21" s="1099"/>
      <c r="AD21" s="1098"/>
      <c r="AE21" s="1079"/>
      <c r="AF21" s="1100"/>
      <c r="AG21" s="1100"/>
      <c r="AH21" s="1100"/>
      <c r="AI21" s="1100"/>
      <c r="AJ21" s="1099"/>
      <c r="AK21" s="1101"/>
    </row>
    <row r="22" spans="1:37" s="1022" customFormat="1" ht="12" customHeight="1">
      <c r="A22" s="160" t="s">
        <v>182</v>
      </c>
      <c r="B22" s="106" t="s">
        <v>144</v>
      </c>
      <c r="C22" s="107" t="s">
        <v>257</v>
      </c>
      <c r="D22" s="1063"/>
      <c r="E22" s="1064">
        <v>12</v>
      </c>
      <c r="F22" s="1064" t="b">
        <f t="shared" si="1"/>
        <v>0</v>
      </c>
      <c r="G22" s="1084"/>
      <c r="H22" s="1092"/>
      <c r="I22" s="1093"/>
      <c r="J22" s="1072"/>
      <c r="K22" s="1094"/>
      <c r="L22" s="1093"/>
      <c r="M22" s="1072"/>
      <c r="N22" s="1094"/>
      <c r="O22" s="1093"/>
      <c r="P22" s="1072"/>
      <c r="Q22" s="1095"/>
      <c r="R22" s="1095"/>
      <c r="S22" s="1095"/>
      <c r="T22" s="1095"/>
      <c r="U22" s="1094"/>
      <c r="V22" s="1096"/>
      <c r="W22" s="1097"/>
      <c r="X22" s="1098"/>
      <c r="Y22" s="1079"/>
      <c r="Z22" s="1099"/>
      <c r="AA22" s="1098"/>
      <c r="AB22" s="1079"/>
      <c r="AC22" s="1099"/>
      <c r="AD22" s="1098"/>
      <c r="AE22" s="1079"/>
      <c r="AF22" s="1100"/>
      <c r="AG22" s="1100"/>
      <c r="AH22" s="1100"/>
      <c r="AI22" s="1100"/>
      <c r="AJ22" s="1099"/>
      <c r="AK22" s="1101"/>
    </row>
    <row r="23" spans="1:37" s="1022" customFormat="1" ht="12" customHeight="1">
      <c r="A23" s="4"/>
      <c r="B23" s="161" t="s">
        <v>144</v>
      </c>
      <c r="C23" s="162" t="s">
        <v>254</v>
      </c>
      <c r="D23" s="1063" t="s">
        <v>377</v>
      </c>
      <c r="E23" s="1064">
        <v>33</v>
      </c>
      <c r="F23" s="1064" t="b">
        <f t="shared" si="1"/>
        <v>0</v>
      </c>
      <c r="G23" s="1065"/>
      <c r="H23" s="1092"/>
      <c r="I23" s="1093"/>
      <c r="J23" s="1072"/>
      <c r="K23" s="1094"/>
      <c r="L23" s="1093"/>
      <c r="M23" s="1072"/>
      <c r="N23" s="1094"/>
      <c r="O23" s="1093"/>
      <c r="P23" s="1072"/>
      <c r="Q23" s="1095"/>
      <c r="R23" s="1095"/>
      <c r="S23" s="1095"/>
      <c r="T23" s="1095"/>
      <c r="U23" s="1094"/>
      <c r="V23" s="1096"/>
      <c r="W23" s="1097"/>
      <c r="X23" s="1098"/>
      <c r="Y23" s="1079"/>
      <c r="Z23" s="1099"/>
      <c r="AA23" s="1098"/>
      <c r="AB23" s="1079"/>
      <c r="AC23" s="1099"/>
      <c r="AD23" s="1098"/>
      <c r="AE23" s="1079"/>
      <c r="AF23" s="1100"/>
      <c r="AG23" s="1100"/>
      <c r="AH23" s="1100"/>
      <c r="AI23" s="1100"/>
      <c r="AJ23" s="1099"/>
      <c r="AK23" s="1101"/>
    </row>
    <row r="24" spans="1:37" s="1022" customFormat="1" ht="12" customHeight="1">
      <c r="A24" s="4"/>
      <c r="B24" s="163" t="s">
        <v>144</v>
      </c>
      <c r="C24" s="164" t="s">
        <v>255</v>
      </c>
      <c r="D24" s="1102" t="s">
        <v>378</v>
      </c>
      <c r="E24" s="1103">
        <v>34</v>
      </c>
      <c r="F24" s="1103" t="b">
        <f t="shared" si="1"/>
        <v>0</v>
      </c>
      <c r="G24" s="1104"/>
      <c r="H24" s="1105"/>
      <c r="I24" s="1106"/>
      <c r="J24" s="1107"/>
      <c r="K24" s="1108"/>
      <c r="L24" s="1106"/>
      <c r="M24" s="1107"/>
      <c r="N24" s="1108"/>
      <c r="O24" s="1106"/>
      <c r="P24" s="1107"/>
      <c r="Q24" s="1109"/>
      <c r="R24" s="1109"/>
      <c r="S24" s="1109"/>
      <c r="T24" s="1109"/>
      <c r="U24" s="1108"/>
      <c r="V24" s="1110"/>
      <c r="W24" s="1097"/>
      <c r="X24" s="1098"/>
      <c r="Y24" s="1079"/>
      <c r="Z24" s="1099"/>
      <c r="AA24" s="1098"/>
      <c r="AB24" s="1079"/>
      <c r="AC24" s="1099"/>
      <c r="AD24" s="1098"/>
      <c r="AE24" s="1079"/>
      <c r="AF24" s="1100"/>
      <c r="AG24" s="1100"/>
      <c r="AH24" s="1100"/>
      <c r="AI24" s="1100"/>
      <c r="AJ24" s="1099"/>
      <c r="AK24" s="1101"/>
    </row>
    <row r="25" spans="1:37" s="1022" customFormat="1" ht="12" customHeight="1">
      <c r="A25" s="4"/>
      <c r="B25" s="85" t="s">
        <v>258</v>
      </c>
      <c r="C25" s="86" t="s">
        <v>259</v>
      </c>
      <c r="D25" s="1111" t="s">
        <v>379</v>
      </c>
      <c r="E25" s="1112">
        <v>15</v>
      </c>
      <c r="F25" s="1112" t="b">
        <f t="shared" si="1"/>
        <v>1</v>
      </c>
      <c r="G25" s="1113" t="s">
        <v>380</v>
      </c>
      <c r="H25" s="1114">
        <f aca="true" t="shared" si="17" ref="H25:O29">W25/$W25*100</f>
        <v>100</v>
      </c>
      <c r="I25" s="1115">
        <f t="shared" si="17"/>
        <v>40.566092286342084</v>
      </c>
      <c r="J25" s="1116">
        <f t="shared" si="17"/>
        <v>4.114143633630161</v>
      </c>
      <c r="K25" s="1117">
        <f t="shared" si="17"/>
        <v>36.45194865271193</v>
      </c>
      <c r="L25" s="1115">
        <f t="shared" si="17"/>
        <v>1.96021741644501</v>
      </c>
      <c r="M25" s="1118">
        <f t="shared" si="17"/>
        <v>0.3585058401757835</v>
      </c>
      <c r="N25" s="1117">
        <f t="shared" si="17"/>
        <v>1.6017115762692262</v>
      </c>
      <c r="O25" s="1119">
        <f t="shared" si="17"/>
        <v>57.33780501908177</v>
      </c>
      <c r="P25" s="1120"/>
      <c r="Q25" s="1121">
        <f aca="true" t="shared" si="18" ref="Q25:V29">AF25/$W25*100</f>
        <v>12.64889557071817</v>
      </c>
      <c r="R25" s="1122">
        <f t="shared" si="18"/>
        <v>25.124320573609342</v>
      </c>
      <c r="S25" s="1122">
        <f t="shared" si="18"/>
        <v>19.56458887475425</v>
      </c>
      <c r="T25" s="1122">
        <f t="shared" si="18"/>
        <v>10.382213484445472</v>
      </c>
      <c r="U25" s="1123">
        <f t="shared" si="18"/>
        <v>9.182375390308778</v>
      </c>
      <c r="V25" s="1124">
        <f t="shared" si="18"/>
        <v>0.13588527813114373</v>
      </c>
      <c r="W25" s="1056">
        <v>345880</v>
      </c>
      <c r="X25" s="1057">
        <v>140310</v>
      </c>
      <c r="Y25" s="1058">
        <v>14230</v>
      </c>
      <c r="Z25" s="1059">
        <v>126080</v>
      </c>
      <c r="AA25" s="1057">
        <v>6780</v>
      </c>
      <c r="AB25" s="1077">
        <v>1240</v>
      </c>
      <c r="AC25" s="1059">
        <v>5540</v>
      </c>
      <c r="AD25" s="1076">
        <v>198320</v>
      </c>
      <c r="AE25" s="1060"/>
      <c r="AF25" s="1061">
        <v>43750</v>
      </c>
      <c r="AG25" s="1061">
        <v>86900</v>
      </c>
      <c r="AH25" s="1061">
        <f>SUM(AI25:AJ25)</f>
        <v>67670</v>
      </c>
      <c r="AI25" s="1080">
        <v>35910</v>
      </c>
      <c r="AJ25" s="1078">
        <v>31760</v>
      </c>
      <c r="AK25" s="1125">
        <v>470</v>
      </c>
    </row>
    <row r="26" spans="1:37" s="1022" customFormat="1" ht="12" customHeight="1">
      <c r="A26" s="4"/>
      <c r="B26" s="106" t="s">
        <v>258</v>
      </c>
      <c r="C26" s="201" t="s">
        <v>27</v>
      </c>
      <c r="D26" s="1063" t="s">
        <v>381</v>
      </c>
      <c r="E26" s="1064">
        <v>16</v>
      </c>
      <c r="F26" s="1064" t="b">
        <f t="shared" si="1"/>
        <v>1</v>
      </c>
      <c r="G26" s="1065" t="s">
        <v>382</v>
      </c>
      <c r="H26" s="1066">
        <f t="shared" si="17"/>
        <v>100</v>
      </c>
      <c r="I26" s="1070">
        <f t="shared" si="17"/>
        <v>35.29081058979863</v>
      </c>
      <c r="J26" s="1068">
        <f t="shared" si="17"/>
        <v>1.4668302156802617</v>
      </c>
      <c r="K26" s="1071">
        <f t="shared" si="17"/>
        <v>33.82398037411837</v>
      </c>
      <c r="L26" s="1070">
        <f t="shared" si="17"/>
        <v>2.02391904323827</v>
      </c>
      <c r="M26" s="1068">
        <f t="shared" si="17"/>
        <v>0.1533272002453235</v>
      </c>
      <c r="N26" s="1069">
        <f t="shared" si="17"/>
        <v>1.870591842992947</v>
      </c>
      <c r="O26" s="1067">
        <f t="shared" si="17"/>
        <v>62.562608606766844</v>
      </c>
      <c r="P26" s="1068">
        <f>AE26/$W26*100</f>
        <v>0.02044362669937647</v>
      </c>
      <c r="Q26" s="1082">
        <f t="shared" si="18"/>
        <v>22.2426658489216</v>
      </c>
      <c r="R26" s="1082">
        <f t="shared" si="18"/>
        <v>22.98885822344884</v>
      </c>
      <c r="S26" s="1082">
        <f t="shared" si="18"/>
        <v>17.310640907697024</v>
      </c>
      <c r="T26" s="1082">
        <f t="shared" si="18"/>
        <v>13.48257180823878</v>
      </c>
      <c r="U26" s="1071">
        <f t="shared" si="18"/>
        <v>3.8280690994582436</v>
      </c>
      <c r="V26" s="1126">
        <f t="shared" si="18"/>
        <v>0.12266176019625882</v>
      </c>
      <c r="W26" s="1075">
        <v>195660</v>
      </c>
      <c r="X26" s="1076">
        <v>69050</v>
      </c>
      <c r="Y26" s="1077">
        <v>2870</v>
      </c>
      <c r="Z26" s="1078">
        <v>66180</v>
      </c>
      <c r="AA26" s="1076">
        <v>3960</v>
      </c>
      <c r="AB26" s="1077">
        <v>300</v>
      </c>
      <c r="AC26" s="1078">
        <v>3660</v>
      </c>
      <c r="AD26" s="1076">
        <v>122410</v>
      </c>
      <c r="AE26" s="1077">
        <v>40</v>
      </c>
      <c r="AF26" s="1080">
        <v>43520</v>
      </c>
      <c r="AG26" s="1080">
        <v>44980</v>
      </c>
      <c r="AH26" s="1080">
        <f>SUM(AI26:AJ26)</f>
        <v>33870</v>
      </c>
      <c r="AI26" s="1080">
        <v>26380</v>
      </c>
      <c r="AJ26" s="1078">
        <v>7490</v>
      </c>
      <c r="AK26" s="1127">
        <v>240</v>
      </c>
    </row>
    <row r="27" spans="1:37" s="1022" customFormat="1" ht="12" customHeight="1">
      <c r="A27" s="4"/>
      <c r="B27" s="106" t="s">
        <v>258</v>
      </c>
      <c r="C27" s="201" t="s">
        <v>28</v>
      </c>
      <c r="D27" s="1063" t="s">
        <v>383</v>
      </c>
      <c r="E27" s="1064">
        <v>17</v>
      </c>
      <c r="F27" s="1064" t="b">
        <f t="shared" si="1"/>
        <v>1</v>
      </c>
      <c r="G27" s="1065" t="s">
        <v>384</v>
      </c>
      <c r="H27" s="1066">
        <f t="shared" si="17"/>
        <v>100</v>
      </c>
      <c r="I27" s="1070">
        <f t="shared" si="17"/>
        <v>43.00206564149644</v>
      </c>
      <c r="J27" s="1068">
        <f t="shared" si="17"/>
        <v>2.4007344503098462</v>
      </c>
      <c r="K27" s="1071">
        <f t="shared" si="17"/>
        <v>40.601331191186596</v>
      </c>
      <c r="L27" s="1070">
        <f t="shared" si="17"/>
        <v>2.097773697498279</v>
      </c>
      <c r="M27" s="1083">
        <f t="shared" si="17"/>
        <v>0.39935735597888455</v>
      </c>
      <c r="N27" s="1071">
        <f t="shared" si="17"/>
        <v>1.6984163415193942</v>
      </c>
      <c r="O27" s="1067">
        <f t="shared" si="17"/>
        <v>54.643103052559105</v>
      </c>
      <c r="P27" s="1072"/>
      <c r="Q27" s="1082">
        <f t="shared" si="18"/>
        <v>14.991966949736057</v>
      </c>
      <c r="R27" s="1082">
        <f t="shared" si="18"/>
        <v>23.066330043607987</v>
      </c>
      <c r="S27" s="1082">
        <f t="shared" si="18"/>
        <v>16.589396373651596</v>
      </c>
      <c r="T27" s="1082">
        <f t="shared" si="18"/>
        <v>12.361716777599266</v>
      </c>
      <c r="U27" s="1071">
        <f t="shared" si="18"/>
        <v>4.2276795960523295</v>
      </c>
      <c r="V27" s="1126">
        <f t="shared" si="18"/>
        <v>0.25705760844617853</v>
      </c>
      <c r="W27" s="1075">
        <v>217850</v>
      </c>
      <c r="X27" s="1076">
        <v>93680</v>
      </c>
      <c r="Y27" s="1077">
        <v>5230</v>
      </c>
      <c r="Z27" s="1078">
        <v>88450</v>
      </c>
      <c r="AA27" s="1076">
        <v>4570</v>
      </c>
      <c r="AB27" s="1077">
        <v>870</v>
      </c>
      <c r="AC27" s="1078">
        <v>3700</v>
      </c>
      <c r="AD27" s="1076">
        <v>119040</v>
      </c>
      <c r="AE27" s="1079"/>
      <c r="AF27" s="1080">
        <v>32660</v>
      </c>
      <c r="AG27" s="1080">
        <v>50250</v>
      </c>
      <c r="AH27" s="1080">
        <f>SUM(AI27:AJ27)</f>
        <v>36140</v>
      </c>
      <c r="AI27" s="1080">
        <v>26930</v>
      </c>
      <c r="AJ27" s="1078">
        <v>9210</v>
      </c>
      <c r="AK27" s="1127">
        <v>560</v>
      </c>
    </row>
    <row r="28" spans="1:37" s="1022" customFormat="1" ht="12" customHeight="1">
      <c r="A28" s="4"/>
      <c r="B28" s="205" t="s">
        <v>258</v>
      </c>
      <c r="C28" s="206" t="s">
        <v>29</v>
      </c>
      <c r="D28" s="1102" t="s">
        <v>385</v>
      </c>
      <c r="E28" s="1103">
        <v>18</v>
      </c>
      <c r="F28" s="1103" t="b">
        <f t="shared" si="1"/>
        <v>1</v>
      </c>
      <c r="G28" s="1104" t="s">
        <v>386</v>
      </c>
      <c r="H28" s="1128">
        <f t="shared" si="17"/>
        <v>100</v>
      </c>
      <c r="I28" s="1129">
        <f t="shared" si="17"/>
        <v>33.96651641983258</v>
      </c>
      <c r="J28" s="1130">
        <f t="shared" si="17"/>
        <v>1.7707662588538313</v>
      </c>
      <c r="K28" s="1131">
        <f t="shared" si="17"/>
        <v>32.195750160978754</v>
      </c>
      <c r="L28" s="1067">
        <f t="shared" si="17"/>
        <v>2.6078557630392787</v>
      </c>
      <c r="M28" s="1083">
        <f t="shared" si="17"/>
        <v>0.4829362524146813</v>
      </c>
      <c r="N28" s="1132">
        <f t="shared" si="17"/>
        <v>2.1249195106245975</v>
      </c>
      <c r="O28" s="1067">
        <f t="shared" si="17"/>
        <v>63.184159690920794</v>
      </c>
      <c r="P28" s="1130">
        <f>AE28/$W28*100</f>
        <v>0.04829362524146813</v>
      </c>
      <c r="Q28" s="1133">
        <f t="shared" si="18"/>
        <v>18.3354797166774</v>
      </c>
      <c r="R28" s="1133">
        <f t="shared" si="18"/>
        <v>28.187379265936897</v>
      </c>
      <c r="S28" s="1133">
        <f t="shared" si="18"/>
        <v>16.596909207984545</v>
      </c>
      <c r="T28" s="1082">
        <f t="shared" si="18"/>
        <v>12.041210560206054</v>
      </c>
      <c r="U28" s="1069">
        <f t="shared" si="18"/>
        <v>4.555698647778493</v>
      </c>
      <c r="V28" s="1134">
        <f t="shared" si="18"/>
        <v>0.25756600128783</v>
      </c>
      <c r="W28" s="1085">
        <v>62120</v>
      </c>
      <c r="X28" s="1086">
        <v>21100</v>
      </c>
      <c r="Y28" s="1087">
        <v>1100</v>
      </c>
      <c r="Z28" s="1088">
        <v>20000</v>
      </c>
      <c r="AA28" s="1076">
        <v>1620</v>
      </c>
      <c r="AB28" s="1077">
        <v>300</v>
      </c>
      <c r="AC28" s="1088">
        <v>1320</v>
      </c>
      <c r="AD28" s="1076">
        <v>39250</v>
      </c>
      <c r="AE28" s="1087">
        <v>30</v>
      </c>
      <c r="AF28" s="1090">
        <v>11390</v>
      </c>
      <c r="AG28" s="1090">
        <v>17510</v>
      </c>
      <c r="AH28" s="1090">
        <f>SUM(AI28:AJ28)</f>
        <v>10310</v>
      </c>
      <c r="AI28" s="1080">
        <v>7480</v>
      </c>
      <c r="AJ28" s="1078">
        <v>2830</v>
      </c>
      <c r="AK28" s="1135">
        <v>160</v>
      </c>
    </row>
    <row r="29" spans="1:37" s="1022" customFormat="1" ht="12" customHeight="1">
      <c r="A29" s="4"/>
      <c r="B29" s="215" t="s">
        <v>263</v>
      </c>
      <c r="C29" s="216" t="s">
        <v>30</v>
      </c>
      <c r="D29" s="1136" t="s">
        <v>387</v>
      </c>
      <c r="E29" s="1137">
        <v>19</v>
      </c>
      <c r="F29" s="1137" t="b">
        <f t="shared" si="1"/>
        <v>1</v>
      </c>
      <c r="G29" s="1138" t="s">
        <v>388</v>
      </c>
      <c r="H29" s="1139">
        <f t="shared" si="17"/>
        <v>100</v>
      </c>
      <c r="I29" s="1067">
        <f t="shared" si="17"/>
        <v>79.64463840399002</v>
      </c>
      <c r="J29" s="1083">
        <f t="shared" si="17"/>
        <v>17.830423940149625</v>
      </c>
      <c r="K29" s="1069">
        <f t="shared" si="17"/>
        <v>61.8142144638404</v>
      </c>
      <c r="L29" s="1140">
        <f t="shared" si="17"/>
        <v>1.5586034912718205</v>
      </c>
      <c r="M29" s="1083">
        <f t="shared" si="17"/>
        <v>0.9039900249376559</v>
      </c>
      <c r="N29" s="1141">
        <f t="shared" si="17"/>
        <v>0.6546134663341646</v>
      </c>
      <c r="O29" s="1140">
        <f t="shared" si="17"/>
        <v>18.703241895261847</v>
      </c>
      <c r="P29" s="1142"/>
      <c r="Q29" s="1143">
        <f t="shared" si="18"/>
        <v>12.188279301745636</v>
      </c>
      <c r="R29" s="1143">
        <f t="shared" si="18"/>
        <v>5.081047381546135</v>
      </c>
      <c r="S29" s="1143">
        <f t="shared" si="18"/>
        <v>1.4650872817955112</v>
      </c>
      <c r="T29" s="1143">
        <f t="shared" si="18"/>
        <v>0.9039900249376559</v>
      </c>
      <c r="U29" s="1141">
        <f t="shared" si="18"/>
        <v>0.5610972568578554</v>
      </c>
      <c r="V29" s="1144">
        <f t="shared" si="18"/>
        <v>0.12468827930174563</v>
      </c>
      <c r="W29" s="1145">
        <v>32080</v>
      </c>
      <c r="X29" s="1076">
        <v>25550</v>
      </c>
      <c r="Y29" s="1077">
        <v>5720</v>
      </c>
      <c r="Z29" s="1078">
        <v>19830</v>
      </c>
      <c r="AA29" s="1146">
        <v>500</v>
      </c>
      <c r="AB29" s="1077">
        <v>290</v>
      </c>
      <c r="AC29" s="1147">
        <v>210</v>
      </c>
      <c r="AD29" s="1146">
        <v>6000</v>
      </c>
      <c r="AE29" s="1148"/>
      <c r="AF29" s="1149">
        <v>3910</v>
      </c>
      <c r="AG29" s="1149">
        <v>1630</v>
      </c>
      <c r="AH29" s="1149">
        <f>SUM(AI29:AJ29)</f>
        <v>470</v>
      </c>
      <c r="AI29" s="1149">
        <v>290</v>
      </c>
      <c r="AJ29" s="1147">
        <v>180</v>
      </c>
      <c r="AK29" s="1150">
        <v>40</v>
      </c>
    </row>
    <row r="30" spans="1:37" s="1022" customFormat="1" ht="12" customHeight="1">
      <c r="A30" s="234">
        <v>38740</v>
      </c>
      <c r="B30" s="179" t="s">
        <v>163</v>
      </c>
      <c r="C30" s="180" t="s">
        <v>265</v>
      </c>
      <c r="D30" s="1044" t="s">
        <v>389</v>
      </c>
      <c r="E30" s="1045">
        <v>20</v>
      </c>
      <c r="F30" s="1045" t="b">
        <f t="shared" si="1"/>
        <v>0</v>
      </c>
      <c r="G30" s="1046"/>
      <c r="H30" s="1047"/>
      <c r="I30" s="1048"/>
      <c r="J30" s="1049"/>
      <c r="K30" s="1050"/>
      <c r="L30" s="1048"/>
      <c r="M30" s="1049"/>
      <c r="N30" s="1050"/>
      <c r="O30" s="1048"/>
      <c r="P30" s="1053"/>
      <c r="Q30" s="1151"/>
      <c r="R30" s="1151"/>
      <c r="S30" s="1151"/>
      <c r="T30" s="1151"/>
      <c r="U30" s="1050"/>
      <c r="V30" s="1055"/>
      <c r="W30" s="1056"/>
      <c r="X30" s="1057"/>
      <c r="Y30" s="1058"/>
      <c r="Z30" s="1059"/>
      <c r="AA30" s="1057"/>
      <c r="AB30" s="1058"/>
      <c r="AC30" s="1059"/>
      <c r="AD30" s="1057"/>
      <c r="AE30" s="1060"/>
      <c r="AF30" s="1061"/>
      <c r="AG30" s="1061"/>
      <c r="AH30" s="1061"/>
      <c r="AI30" s="1061"/>
      <c r="AJ30" s="1059"/>
      <c r="AK30" s="1062"/>
    </row>
    <row r="31" spans="1:37" ht="13.5">
      <c r="A31" s="234">
        <v>38534</v>
      </c>
      <c r="B31" s="106" t="s">
        <v>163</v>
      </c>
      <c r="C31" s="201" t="s">
        <v>266</v>
      </c>
      <c r="D31" s="1063">
        <v>13</v>
      </c>
      <c r="E31" s="1064">
        <v>63</v>
      </c>
      <c r="F31" s="1064" t="b">
        <f t="shared" si="1"/>
        <v>1</v>
      </c>
      <c r="G31" s="1065" t="s">
        <v>390</v>
      </c>
      <c r="H31" s="1066">
        <f aca="true" t="shared" si="19" ref="H31:V33">W31/$W31*100</f>
        <v>100</v>
      </c>
      <c r="I31" s="1067">
        <f t="shared" si="19"/>
        <v>84.13848631239935</v>
      </c>
      <c r="J31" s="1083">
        <f t="shared" si="19"/>
        <v>27.053140096618357</v>
      </c>
      <c r="K31" s="1069">
        <f t="shared" si="19"/>
        <v>57.085346215780994</v>
      </c>
      <c r="L31" s="1067">
        <f t="shared" si="19"/>
        <v>2.818035426731079</v>
      </c>
      <c r="M31" s="1083">
        <f t="shared" si="19"/>
        <v>1.6908212560386473</v>
      </c>
      <c r="N31" s="1071">
        <f t="shared" si="19"/>
        <v>1.1272141706924315</v>
      </c>
      <c r="O31" s="1070">
        <f t="shared" si="19"/>
        <v>12.962962962962962</v>
      </c>
      <c r="P31" s="1068">
        <f t="shared" si="19"/>
        <v>0.08051529790660225</v>
      </c>
      <c r="Q31" s="1073">
        <f t="shared" si="19"/>
        <v>9.098228663446054</v>
      </c>
      <c r="R31" s="1073">
        <f t="shared" si="19"/>
        <v>1.6908212560386473</v>
      </c>
      <c r="S31" s="1073">
        <f t="shared" si="19"/>
        <v>2.0933977455716586</v>
      </c>
      <c r="T31" s="1073">
        <f t="shared" si="19"/>
        <v>2.0933977455716586</v>
      </c>
      <c r="U31" s="1071">
        <f t="shared" si="19"/>
        <v>0</v>
      </c>
      <c r="V31" s="1074">
        <f t="shared" si="19"/>
        <v>0</v>
      </c>
      <c r="W31" s="1056">
        <v>12420</v>
      </c>
      <c r="X31" s="1076">
        <v>10450</v>
      </c>
      <c r="Y31" s="1077">
        <v>3360</v>
      </c>
      <c r="Z31" s="1078">
        <v>7090</v>
      </c>
      <c r="AA31" s="1076">
        <v>350</v>
      </c>
      <c r="AB31" s="1077">
        <v>210</v>
      </c>
      <c r="AC31" s="1059">
        <v>140</v>
      </c>
      <c r="AD31" s="1057">
        <v>1610</v>
      </c>
      <c r="AE31" s="1058">
        <v>10</v>
      </c>
      <c r="AF31" s="1061">
        <v>1130</v>
      </c>
      <c r="AG31" s="1061">
        <v>210</v>
      </c>
      <c r="AH31" s="1061">
        <f>SUM(AI31:AJ31)</f>
        <v>260</v>
      </c>
      <c r="AI31" s="1061">
        <v>260</v>
      </c>
      <c r="AJ31" s="1059"/>
      <c r="AK31" s="1062">
        <v>0</v>
      </c>
    </row>
    <row r="32" spans="1:37" ht="13.5">
      <c r="A32" s="234">
        <v>38803</v>
      </c>
      <c r="B32" s="106" t="s">
        <v>163</v>
      </c>
      <c r="C32" s="107" t="s">
        <v>267</v>
      </c>
      <c r="D32" s="1063"/>
      <c r="E32" s="1064">
        <v>64</v>
      </c>
      <c r="F32" s="1064" t="b">
        <f t="shared" si="1"/>
        <v>0</v>
      </c>
      <c r="G32" s="1065" t="s">
        <v>391</v>
      </c>
      <c r="H32" s="1066">
        <f t="shared" si="19"/>
        <v>100</v>
      </c>
      <c r="I32" s="1067">
        <f t="shared" si="19"/>
        <v>99.36204146730464</v>
      </c>
      <c r="J32" s="1083">
        <f t="shared" si="19"/>
        <v>18.181818181818183</v>
      </c>
      <c r="K32" s="1069">
        <f t="shared" si="19"/>
        <v>81.0207336523126</v>
      </c>
      <c r="L32" s="1070">
        <f t="shared" si="19"/>
        <v>0.3189792663476874</v>
      </c>
      <c r="M32" s="1068">
        <f t="shared" si="19"/>
        <v>0</v>
      </c>
      <c r="N32" s="1071">
        <f t="shared" si="19"/>
        <v>0.3189792663476874</v>
      </c>
      <c r="O32" s="1070">
        <f t="shared" si="19"/>
        <v>0.3189792663476874</v>
      </c>
      <c r="P32" s="1068">
        <f t="shared" si="19"/>
        <v>0</v>
      </c>
      <c r="Q32" s="1073">
        <f t="shared" si="19"/>
        <v>0.3189792663476874</v>
      </c>
      <c r="R32" s="1073">
        <f t="shared" si="19"/>
        <v>0</v>
      </c>
      <c r="S32" s="1073">
        <f t="shared" si="19"/>
        <v>0</v>
      </c>
      <c r="T32" s="1073">
        <f t="shared" si="19"/>
        <v>0</v>
      </c>
      <c r="U32" s="1071">
        <f t="shared" si="19"/>
        <v>0</v>
      </c>
      <c r="V32" s="1074">
        <f t="shared" si="19"/>
        <v>0</v>
      </c>
      <c r="W32" s="1075">
        <v>6270</v>
      </c>
      <c r="X32" s="1076">
        <v>6230</v>
      </c>
      <c r="Y32" s="1077">
        <v>1140</v>
      </c>
      <c r="Z32" s="1078">
        <v>5080</v>
      </c>
      <c r="AA32" s="1076">
        <v>20</v>
      </c>
      <c r="AB32" s="1077"/>
      <c r="AC32" s="1078">
        <v>20</v>
      </c>
      <c r="AD32" s="1076">
        <v>20</v>
      </c>
      <c r="AE32" s="1077"/>
      <c r="AF32" s="1080">
        <v>20</v>
      </c>
      <c r="AG32" s="1080"/>
      <c r="AH32" s="1080"/>
      <c r="AI32" s="1080"/>
      <c r="AJ32" s="1078"/>
      <c r="AK32" s="1081"/>
    </row>
    <row r="33" spans="2:37" ht="13.5">
      <c r="B33" s="106" t="s">
        <v>163</v>
      </c>
      <c r="C33" s="201" t="s">
        <v>268</v>
      </c>
      <c r="D33" s="1063">
        <v>44</v>
      </c>
      <c r="E33" s="1064">
        <v>65</v>
      </c>
      <c r="F33" s="1064" t="b">
        <f t="shared" si="1"/>
        <v>1</v>
      </c>
      <c r="G33" s="1065" t="s">
        <v>392</v>
      </c>
      <c r="H33" s="1066">
        <f t="shared" si="19"/>
        <v>100</v>
      </c>
      <c r="I33" s="1067">
        <f t="shared" si="19"/>
        <v>90.39473684210526</v>
      </c>
      <c r="J33" s="1083">
        <f t="shared" si="19"/>
        <v>20.065789473684212</v>
      </c>
      <c r="K33" s="1069">
        <f t="shared" si="19"/>
        <v>70.32894736842105</v>
      </c>
      <c r="L33" s="1070">
        <f t="shared" si="19"/>
        <v>0.19736842105263158</v>
      </c>
      <c r="M33" s="1068">
        <f t="shared" si="19"/>
        <v>0.13157894736842105</v>
      </c>
      <c r="N33" s="1071">
        <f t="shared" si="19"/>
        <v>0.06578947368421052</v>
      </c>
      <c r="O33" s="1070">
        <f t="shared" si="19"/>
        <v>9.276315789473683</v>
      </c>
      <c r="P33" s="1068">
        <f t="shared" si="19"/>
        <v>0</v>
      </c>
      <c r="Q33" s="1073">
        <f t="shared" si="19"/>
        <v>7.7631578947368425</v>
      </c>
      <c r="R33" s="1073">
        <f t="shared" si="19"/>
        <v>0.4605263157894736</v>
      </c>
      <c r="S33" s="1073">
        <f t="shared" si="19"/>
        <v>0.9868421052631579</v>
      </c>
      <c r="T33" s="1073">
        <f t="shared" si="19"/>
        <v>0</v>
      </c>
      <c r="U33" s="1071">
        <f t="shared" si="19"/>
        <v>0</v>
      </c>
      <c r="V33" s="1074">
        <f t="shared" si="19"/>
        <v>0.19736842105263158</v>
      </c>
      <c r="W33" s="1075">
        <v>15200</v>
      </c>
      <c r="X33" s="1076">
        <v>13740</v>
      </c>
      <c r="Y33" s="1077">
        <v>3050</v>
      </c>
      <c r="Z33" s="1078">
        <v>10690</v>
      </c>
      <c r="AA33" s="1076">
        <v>30</v>
      </c>
      <c r="AB33" s="1077">
        <v>20</v>
      </c>
      <c r="AC33" s="1078">
        <v>10</v>
      </c>
      <c r="AD33" s="1076">
        <v>1410</v>
      </c>
      <c r="AE33" s="1077"/>
      <c r="AF33" s="1080">
        <v>1180</v>
      </c>
      <c r="AG33" s="1080">
        <v>70</v>
      </c>
      <c r="AH33" s="1080">
        <v>150</v>
      </c>
      <c r="AI33" s="1080"/>
      <c r="AJ33" s="1078"/>
      <c r="AK33" s="1081">
        <v>30</v>
      </c>
    </row>
    <row r="34" spans="1:37" ht="13.5">
      <c r="A34" s="234">
        <v>38803</v>
      </c>
      <c r="B34" s="106" t="s">
        <v>163</v>
      </c>
      <c r="C34" s="107" t="s">
        <v>164</v>
      </c>
      <c r="D34" s="1063">
        <v>47</v>
      </c>
      <c r="E34" s="1064">
        <v>67</v>
      </c>
      <c r="F34" s="1064" t="b">
        <f t="shared" si="1"/>
        <v>0</v>
      </c>
      <c r="G34" s="1084"/>
      <c r="H34" s="1092"/>
      <c r="I34" s="1093"/>
      <c r="J34" s="1072"/>
      <c r="K34" s="1094"/>
      <c r="L34" s="1093"/>
      <c r="M34" s="1072"/>
      <c r="N34" s="1094"/>
      <c r="O34" s="1093"/>
      <c r="P34" s="1072"/>
      <c r="Q34" s="1095"/>
      <c r="R34" s="1095"/>
      <c r="S34" s="1095"/>
      <c r="T34" s="1095"/>
      <c r="U34" s="1094"/>
      <c r="V34" s="1096"/>
      <c r="W34" s="1097"/>
      <c r="X34" s="1098"/>
      <c r="Y34" s="1079"/>
      <c r="Z34" s="1099"/>
      <c r="AA34" s="1098"/>
      <c r="AB34" s="1079"/>
      <c r="AC34" s="1099"/>
      <c r="AD34" s="1098"/>
      <c r="AE34" s="1079"/>
      <c r="AF34" s="1100"/>
      <c r="AG34" s="1100"/>
      <c r="AH34" s="1100"/>
      <c r="AI34" s="1100"/>
      <c r="AJ34" s="1099"/>
      <c r="AK34" s="1101"/>
    </row>
    <row r="35" spans="2:37" ht="13.5">
      <c r="B35" s="106" t="s">
        <v>163</v>
      </c>
      <c r="C35" s="201" t="s">
        <v>269</v>
      </c>
      <c r="D35" s="1063">
        <v>12</v>
      </c>
      <c r="E35" s="1064">
        <v>71</v>
      </c>
      <c r="F35" s="1064" t="b">
        <f t="shared" si="1"/>
        <v>1</v>
      </c>
      <c r="G35" s="1065" t="s">
        <v>393</v>
      </c>
      <c r="H35" s="1066">
        <f aca="true" t="shared" si="20" ref="H35:V35">W35/$W35*100</f>
        <v>100</v>
      </c>
      <c r="I35" s="1067">
        <f t="shared" si="20"/>
        <v>77.88894447223612</v>
      </c>
      <c r="J35" s="1083">
        <f t="shared" si="20"/>
        <v>16.808404202101052</v>
      </c>
      <c r="K35" s="1069">
        <f t="shared" si="20"/>
        <v>61.030515257628814</v>
      </c>
      <c r="L35" s="1070">
        <f t="shared" si="20"/>
        <v>1.250625312656328</v>
      </c>
      <c r="M35" s="1068">
        <f t="shared" si="20"/>
        <v>0.1500750375187594</v>
      </c>
      <c r="N35" s="1071">
        <f t="shared" si="20"/>
        <v>1.1005502751375689</v>
      </c>
      <c r="O35" s="1070">
        <f t="shared" si="20"/>
        <v>20.710355177588795</v>
      </c>
      <c r="P35" s="1068">
        <f t="shared" si="20"/>
        <v>0</v>
      </c>
      <c r="Q35" s="1082">
        <f t="shared" si="20"/>
        <v>14.607303651825912</v>
      </c>
      <c r="R35" s="1073">
        <f t="shared" si="20"/>
        <v>3.7518759379689848</v>
      </c>
      <c r="S35" s="1073">
        <f t="shared" si="20"/>
        <v>2.4012006003001503</v>
      </c>
      <c r="T35" s="1073">
        <f t="shared" si="20"/>
        <v>1.2006003001500751</v>
      </c>
      <c r="U35" s="1071">
        <f t="shared" si="20"/>
        <v>1.2006003001500751</v>
      </c>
      <c r="V35" s="1074">
        <f t="shared" si="20"/>
        <v>0.10005002501250625</v>
      </c>
      <c r="W35" s="1075">
        <v>19990</v>
      </c>
      <c r="X35" s="1076">
        <v>15570</v>
      </c>
      <c r="Y35" s="1077">
        <v>3360</v>
      </c>
      <c r="Z35" s="1078">
        <v>12200</v>
      </c>
      <c r="AA35" s="1076">
        <v>250</v>
      </c>
      <c r="AB35" s="1077">
        <v>30</v>
      </c>
      <c r="AC35" s="1078">
        <v>220</v>
      </c>
      <c r="AD35" s="1076">
        <v>4140</v>
      </c>
      <c r="AE35" s="1077"/>
      <c r="AF35" s="1080">
        <v>2920</v>
      </c>
      <c r="AG35" s="1080">
        <v>750</v>
      </c>
      <c r="AH35" s="1080">
        <f>SUM(AI35:AJ35)</f>
        <v>480</v>
      </c>
      <c r="AI35" s="1080">
        <v>240</v>
      </c>
      <c r="AJ35" s="1078">
        <v>240</v>
      </c>
      <c r="AK35" s="1081">
        <v>20</v>
      </c>
    </row>
    <row r="36" spans="1:37" s="1022" customFormat="1" ht="12" customHeight="1">
      <c r="A36" s="160" t="s">
        <v>165</v>
      </c>
      <c r="B36" s="161" t="s">
        <v>163</v>
      </c>
      <c r="C36" s="162" t="s">
        <v>166</v>
      </c>
      <c r="D36" s="1063"/>
      <c r="E36" s="1064">
        <v>21</v>
      </c>
      <c r="F36" s="1064" t="b">
        <f t="shared" si="1"/>
        <v>1</v>
      </c>
      <c r="G36" s="1065" t="s">
        <v>394</v>
      </c>
      <c r="H36" s="1066">
        <f aca="true" t="shared" si="21" ref="H36:O36">W36/$W36*100</f>
        <v>100</v>
      </c>
      <c r="I36" s="1067">
        <f t="shared" si="21"/>
        <v>88.65030674846625</v>
      </c>
      <c r="J36" s="1083">
        <f t="shared" si="21"/>
        <v>31.390593047034766</v>
      </c>
      <c r="K36" s="1069">
        <f t="shared" si="21"/>
        <v>57.36196319018405</v>
      </c>
      <c r="L36" s="1067">
        <f t="shared" si="21"/>
        <v>2.3517382413087935</v>
      </c>
      <c r="M36" s="1083">
        <f t="shared" si="21"/>
        <v>0.81799591002045</v>
      </c>
      <c r="N36" s="1071">
        <f t="shared" si="21"/>
        <v>1.6359918200409</v>
      </c>
      <c r="O36" s="1070">
        <f t="shared" si="21"/>
        <v>8.793456032719837</v>
      </c>
      <c r="P36" s="1072"/>
      <c r="Q36" s="1073">
        <f aca="true" t="shared" si="22" ref="Q36:V36">AF36/$W36*100</f>
        <v>7.668711656441718</v>
      </c>
      <c r="R36" s="1073">
        <f t="shared" si="22"/>
        <v>1.2269938650306749</v>
      </c>
      <c r="S36" s="1073">
        <f t="shared" si="22"/>
        <v>0</v>
      </c>
      <c r="T36" s="1073">
        <f t="shared" si="22"/>
        <v>0</v>
      </c>
      <c r="U36" s="1071">
        <f t="shared" si="22"/>
        <v>0</v>
      </c>
      <c r="V36" s="1074">
        <f t="shared" si="22"/>
        <v>0.10224948875255625</v>
      </c>
      <c r="W36" s="1075">
        <v>9780</v>
      </c>
      <c r="X36" s="1076">
        <v>8670</v>
      </c>
      <c r="Y36" s="1077">
        <v>3070</v>
      </c>
      <c r="Z36" s="1078">
        <v>5610</v>
      </c>
      <c r="AA36" s="1076">
        <v>230</v>
      </c>
      <c r="AB36" s="1077">
        <v>80</v>
      </c>
      <c r="AC36" s="1078">
        <v>160</v>
      </c>
      <c r="AD36" s="1076">
        <v>860</v>
      </c>
      <c r="AE36" s="1079"/>
      <c r="AF36" s="1080">
        <v>750</v>
      </c>
      <c r="AG36" s="1080">
        <v>120</v>
      </c>
      <c r="AH36" s="1080">
        <f>SUM(AI36:AJ36)</f>
        <v>0</v>
      </c>
      <c r="AI36" s="1080"/>
      <c r="AJ36" s="1078"/>
      <c r="AK36" s="1081">
        <v>10</v>
      </c>
    </row>
    <row r="37" spans="1:37" s="1022" customFormat="1" ht="12" customHeight="1">
      <c r="A37" s="160" t="s">
        <v>167</v>
      </c>
      <c r="B37" s="161" t="s">
        <v>163</v>
      </c>
      <c r="C37" s="263" t="s">
        <v>168</v>
      </c>
      <c r="D37" s="1063"/>
      <c r="E37" s="1064">
        <v>22</v>
      </c>
      <c r="F37" s="1064" t="b">
        <f t="shared" si="1"/>
        <v>0</v>
      </c>
      <c r="G37" s="1084"/>
      <c r="H37" s="1092"/>
      <c r="I37" s="1093"/>
      <c r="J37" s="1072"/>
      <c r="K37" s="1094"/>
      <c r="L37" s="1093"/>
      <c r="M37" s="1072"/>
      <c r="N37" s="1094"/>
      <c r="O37" s="1093"/>
      <c r="P37" s="1072"/>
      <c r="Q37" s="1095"/>
      <c r="R37" s="1095"/>
      <c r="S37" s="1095"/>
      <c r="T37" s="1095"/>
      <c r="U37" s="1094"/>
      <c r="V37" s="1096"/>
      <c r="W37" s="1097"/>
      <c r="X37" s="1098"/>
      <c r="Y37" s="1079"/>
      <c r="Z37" s="1099"/>
      <c r="AA37" s="1098"/>
      <c r="AB37" s="1079"/>
      <c r="AC37" s="1099"/>
      <c r="AD37" s="1098"/>
      <c r="AE37" s="1079"/>
      <c r="AF37" s="1100"/>
      <c r="AG37" s="1100"/>
      <c r="AH37" s="1100"/>
      <c r="AI37" s="1100"/>
      <c r="AJ37" s="1099"/>
      <c r="AK37" s="1101"/>
    </row>
    <row r="38" spans="1:37" s="1022" customFormat="1" ht="12" customHeight="1">
      <c r="A38" s="160" t="s">
        <v>167</v>
      </c>
      <c r="B38" s="161" t="s">
        <v>163</v>
      </c>
      <c r="C38" s="162" t="s">
        <v>169</v>
      </c>
      <c r="D38" s="1063"/>
      <c r="E38" s="1064">
        <v>23</v>
      </c>
      <c r="F38" s="1064" t="b">
        <f t="shared" si="1"/>
        <v>0</v>
      </c>
      <c r="G38" s="1084"/>
      <c r="H38" s="1092"/>
      <c r="I38" s="1093"/>
      <c r="J38" s="1072"/>
      <c r="K38" s="1094"/>
      <c r="L38" s="1093"/>
      <c r="M38" s="1072"/>
      <c r="N38" s="1094"/>
      <c r="O38" s="1093"/>
      <c r="P38" s="1072"/>
      <c r="Q38" s="1095"/>
      <c r="R38" s="1095"/>
      <c r="S38" s="1095"/>
      <c r="T38" s="1095"/>
      <c r="U38" s="1094"/>
      <c r="V38" s="1096"/>
      <c r="W38" s="1097"/>
      <c r="X38" s="1098"/>
      <c r="Y38" s="1079"/>
      <c r="Z38" s="1099"/>
      <c r="AA38" s="1098"/>
      <c r="AB38" s="1079"/>
      <c r="AC38" s="1099"/>
      <c r="AD38" s="1098"/>
      <c r="AE38" s="1079"/>
      <c r="AF38" s="1100"/>
      <c r="AG38" s="1100"/>
      <c r="AH38" s="1100"/>
      <c r="AI38" s="1100"/>
      <c r="AJ38" s="1099"/>
      <c r="AK38" s="1101"/>
    </row>
    <row r="39" spans="1:37" s="1022" customFormat="1" ht="12" customHeight="1">
      <c r="A39" s="160" t="s">
        <v>170</v>
      </c>
      <c r="B39" s="161" t="s">
        <v>163</v>
      </c>
      <c r="C39" s="162" t="s">
        <v>171</v>
      </c>
      <c r="D39" s="1063"/>
      <c r="E39" s="1064">
        <v>24</v>
      </c>
      <c r="F39" s="1064" t="b">
        <f t="shared" si="1"/>
        <v>0</v>
      </c>
      <c r="G39" s="1084"/>
      <c r="H39" s="1092"/>
      <c r="I39" s="1093"/>
      <c r="J39" s="1072"/>
      <c r="K39" s="1094"/>
      <c r="L39" s="1093"/>
      <c r="M39" s="1072"/>
      <c r="N39" s="1094"/>
      <c r="O39" s="1093"/>
      <c r="P39" s="1072"/>
      <c r="Q39" s="1095"/>
      <c r="R39" s="1095"/>
      <c r="S39" s="1095"/>
      <c r="T39" s="1095"/>
      <c r="U39" s="1094"/>
      <c r="V39" s="1096"/>
      <c r="W39" s="1097"/>
      <c r="X39" s="1098"/>
      <c r="Y39" s="1079"/>
      <c r="Z39" s="1099"/>
      <c r="AA39" s="1098"/>
      <c r="AB39" s="1079"/>
      <c r="AC39" s="1099"/>
      <c r="AD39" s="1098"/>
      <c r="AE39" s="1079"/>
      <c r="AF39" s="1100"/>
      <c r="AG39" s="1100"/>
      <c r="AH39" s="1100"/>
      <c r="AI39" s="1100"/>
      <c r="AJ39" s="1099"/>
      <c r="AK39" s="1101"/>
    </row>
    <row r="40" spans="1:37" s="1022" customFormat="1" ht="12" customHeight="1">
      <c r="A40" s="160" t="s">
        <v>172</v>
      </c>
      <c r="B40" s="161" t="s">
        <v>163</v>
      </c>
      <c r="C40" s="162" t="s">
        <v>173</v>
      </c>
      <c r="D40" s="1063" t="s">
        <v>395</v>
      </c>
      <c r="E40" s="1064">
        <v>25</v>
      </c>
      <c r="F40" s="1064" t="b">
        <f t="shared" si="1"/>
        <v>0</v>
      </c>
      <c r="G40" s="1065"/>
      <c r="H40" s="1092"/>
      <c r="I40" s="1093"/>
      <c r="J40" s="1072"/>
      <c r="K40" s="1094"/>
      <c r="L40" s="1093"/>
      <c r="M40" s="1072"/>
      <c r="N40" s="1094"/>
      <c r="O40" s="1093"/>
      <c r="P40" s="1072"/>
      <c r="Q40" s="1095"/>
      <c r="R40" s="1095"/>
      <c r="S40" s="1095"/>
      <c r="T40" s="1095"/>
      <c r="U40" s="1094"/>
      <c r="V40" s="1096"/>
      <c r="W40" s="1097"/>
      <c r="X40" s="1098"/>
      <c r="Y40" s="1079"/>
      <c r="Z40" s="1099"/>
      <c r="AA40" s="1098"/>
      <c r="AB40" s="1079"/>
      <c r="AC40" s="1099"/>
      <c r="AD40" s="1098"/>
      <c r="AE40" s="1079"/>
      <c r="AF40" s="1100"/>
      <c r="AG40" s="1100"/>
      <c r="AH40" s="1100"/>
      <c r="AI40" s="1100"/>
      <c r="AJ40" s="1099"/>
      <c r="AK40" s="1101"/>
    </row>
    <row r="41" spans="1:37" s="1022" customFormat="1" ht="12" customHeight="1">
      <c r="A41" s="160" t="s">
        <v>172</v>
      </c>
      <c r="B41" s="161" t="s">
        <v>163</v>
      </c>
      <c r="C41" s="162" t="s">
        <v>174</v>
      </c>
      <c r="D41" s="1063"/>
      <c r="E41" s="1064">
        <v>26</v>
      </c>
      <c r="F41" s="1064" t="b">
        <f aca="true" t="shared" si="23" ref="F41:F72">EXACT(C41,G41)</f>
        <v>0</v>
      </c>
      <c r="G41" s="1084"/>
      <c r="H41" s="1092"/>
      <c r="I41" s="1093"/>
      <c r="J41" s="1072"/>
      <c r="K41" s="1094"/>
      <c r="L41" s="1093"/>
      <c r="M41" s="1072"/>
      <c r="N41" s="1094"/>
      <c r="O41" s="1093"/>
      <c r="P41" s="1072"/>
      <c r="Q41" s="1095"/>
      <c r="R41" s="1095"/>
      <c r="S41" s="1095"/>
      <c r="T41" s="1095"/>
      <c r="U41" s="1094"/>
      <c r="V41" s="1096"/>
      <c r="W41" s="1097"/>
      <c r="X41" s="1098"/>
      <c r="Y41" s="1079"/>
      <c r="Z41" s="1099"/>
      <c r="AA41" s="1098"/>
      <c r="AB41" s="1079"/>
      <c r="AC41" s="1099"/>
      <c r="AD41" s="1098"/>
      <c r="AE41" s="1079"/>
      <c r="AF41" s="1100"/>
      <c r="AG41" s="1100"/>
      <c r="AH41" s="1100"/>
      <c r="AI41" s="1100"/>
      <c r="AJ41" s="1099"/>
      <c r="AK41" s="1101"/>
    </row>
    <row r="42" spans="1:37" s="1022" customFormat="1" ht="12" customHeight="1">
      <c r="A42" s="160" t="s">
        <v>170</v>
      </c>
      <c r="B42" s="163" t="s">
        <v>163</v>
      </c>
      <c r="C42" s="164" t="s">
        <v>175</v>
      </c>
      <c r="D42" s="1102"/>
      <c r="E42" s="1103">
        <v>27</v>
      </c>
      <c r="F42" s="1103" t="b">
        <f t="shared" si="23"/>
        <v>0</v>
      </c>
      <c r="G42" s="1152"/>
      <c r="H42" s="1105"/>
      <c r="I42" s="1106"/>
      <c r="J42" s="1107"/>
      <c r="K42" s="1108"/>
      <c r="L42" s="1106"/>
      <c r="M42" s="1107"/>
      <c r="N42" s="1108"/>
      <c r="O42" s="1106"/>
      <c r="P42" s="1107"/>
      <c r="Q42" s="1109"/>
      <c r="R42" s="1109"/>
      <c r="S42" s="1109"/>
      <c r="T42" s="1109"/>
      <c r="U42" s="1108"/>
      <c r="V42" s="1110"/>
      <c r="W42" s="1153"/>
      <c r="X42" s="1154"/>
      <c r="Y42" s="1089"/>
      <c r="Z42" s="1155"/>
      <c r="AA42" s="1154"/>
      <c r="AB42" s="1089"/>
      <c r="AC42" s="1155"/>
      <c r="AD42" s="1154"/>
      <c r="AE42" s="1089"/>
      <c r="AF42" s="1156"/>
      <c r="AG42" s="1156"/>
      <c r="AH42" s="1156"/>
      <c r="AI42" s="1156"/>
      <c r="AJ42" s="1155"/>
      <c r="AK42" s="1157"/>
    </row>
    <row r="43" spans="1:37" s="1022" customFormat="1" ht="12" customHeight="1">
      <c r="A43" s="234">
        <v>38803</v>
      </c>
      <c r="B43" s="179" t="s">
        <v>176</v>
      </c>
      <c r="C43" s="180" t="s">
        <v>177</v>
      </c>
      <c r="D43" s="1044" t="s">
        <v>396</v>
      </c>
      <c r="E43" s="1045">
        <v>28</v>
      </c>
      <c r="F43" s="1045" t="b">
        <f t="shared" si="23"/>
        <v>0</v>
      </c>
      <c r="G43" s="1046"/>
      <c r="H43" s="1158"/>
      <c r="I43" s="1159"/>
      <c r="J43" s="1053"/>
      <c r="K43" s="1160"/>
      <c r="L43" s="1159"/>
      <c r="M43" s="1053"/>
      <c r="N43" s="1160"/>
      <c r="O43" s="1159"/>
      <c r="P43" s="1053"/>
      <c r="Q43" s="1161"/>
      <c r="R43" s="1161"/>
      <c r="S43" s="1161"/>
      <c r="T43" s="1161"/>
      <c r="U43" s="1160"/>
      <c r="V43" s="1162"/>
      <c r="W43" s="1163"/>
      <c r="X43" s="1164"/>
      <c r="Y43" s="1060"/>
      <c r="Z43" s="1165"/>
      <c r="AA43" s="1164"/>
      <c r="AB43" s="1060"/>
      <c r="AC43" s="1165"/>
      <c r="AD43" s="1164"/>
      <c r="AE43" s="1060"/>
      <c r="AF43" s="1166"/>
      <c r="AG43" s="1166"/>
      <c r="AH43" s="1166"/>
      <c r="AI43" s="1166"/>
      <c r="AJ43" s="1165"/>
      <c r="AK43" s="1167"/>
    </row>
    <row r="44" spans="2:37" ht="13.5">
      <c r="B44" s="142" t="s">
        <v>176</v>
      </c>
      <c r="C44" s="278" t="s">
        <v>41</v>
      </c>
      <c r="D44" s="1063">
        <v>29</v>
      </c>
      <c r="E44" s="1064">
        <v>80</v>
      </c>
      <c r="F44" s="1064" t="b">
        <f t="shared" si="23"/>
        <v>1</v>
      </c>
      <c r="G44" s="1065" t="s">
        <v>397</v>
      </c>
      <c r="H44" s="1066">
        <f aca="true" t="shared" si="24" ref="H44:V46">W44/$W44*100</f>
        <v>100</v>
      </c>
      <c r="I44" s="1070">
        <f t="shared" si="24"/>
        <v>47.75160599571734</v>
      </c>
      <c r="J44" s="1068">
        <f t="shared" si="24"/>
        <v>5.139186295503212</v>
      </c>
      <c r="K44" s="1071">
        <f t="shared" si="24"/>
        <v>42.61241970021413</v>
      </c>
      <c r="L44" s="1070">
        <f t="shared" si="24"/>
        <v>0.32119914346895073</v>
      </c>
      <c r="M44" s="1068">
        <f t="shared" si="24"/>
        <v>0.05353319057815846</v>
      </c>
      <c r="N44" s="1071">
        <f t="shared" si="24"/>
        <v>0.26766595289079226</v>
      </c>
      <c r="O44" s="1067">
        <f t="shared" si="24"/>
        <v>51.92719486081371</v>
      </c>
      <c r="P44" s="1068">
        <f t="shared" si="24"/>
        <v>0</v>
      </c>
      <c r="Q44" s="1073">
        <f t="shared" si="24"/>
        <v>5.085653104925054</v>
      </c>
      <c r="R44" s="1082">
        <f t="shared" si="24"/>
        <v>35.38543897216274</v>
      </c>
      <c r="S44" s="1073">
        <f t="shared" si="24"/>
        <v>11.402569593147751</v>
      </c>
      <c r="T44" s="1073">
        <f t="shared" si="24"/>
        <v>5.353319057815846</v>
      </c>
      <c r="U44" s="1069">
        <f t="shared" si="24"/>
        <v>6.049250535331906</v>
      </c>
      <c r="V44" s="1074">
        <f t="shared" si="24"/>
        <v>0</v>
      </c>
      <c r="W44" s="1075">
        <v>18680</v>
      </c>
      <c r="X44" s="1076">
        <v>8920</v>
      </c>
      <c r="Y44" s="1077">
        <v>960</v>
      </c>
      <c r="Z44" s="1078">
        <v>7960</v>
      </c>
      <c r="AA44" s="1076">
        <v>60</v>
      </c>
      <c r="AB44" s="1077">
        <v>10</v>
      </c>
      <c r="AC44" s="1078">
        <v>50</v>
      </c>
      <c r="AD44" s="1076">
        <v>9700</v>
      </c>
      <c r="AE44" s="1077"/>
      <c r="AF44" s="1080">
        <v>950</v>
      </c>
      <c r="AG44" s="1080">
        <v>6610</v>
      </c>
      <c r="AH44" s="1080">
        <f>SUM(AI44:AJ44)</f>
        <v>2130</v>
      </c>
      <c r="AI44" s="1080">
        <v>1000</v>
      </c>
      <c r="AJ44" s="1078">
        <v>1130</v>
      </c>
      <c r="AK44" s="1081"/>
    </row>
    <row r="45" spans="1:37" s="1022" customFormat="1" ht="12" customHeight="1">
      <c r="A45" s="284" t="s">
        <v>178</v>
      </c>
      <c r="B45" s="106" t="s">
        <v>176</v>
      </c>
      <c r="C45" s="201" t="s">
        <v>42</v>
      </c>
      <c r="D45" s="1063" t="s">
        <v>398</v>
      </c>
      <c r="E45" s="1064">
        <v>29</v>
      </c>
      <c r="F45" s="1064" t="b">
        <f t="shared" si="23"/>
        <v>1</v>
      </c>
      <c r="G45" s="1065" t="s">
        <v>399</v>
      </c>
      <c r="H45" s="1066">
        <f t="shared" si="24"/>
        <v>100</v>
      </c>
      <c r="I45" s="1067">
        <f t="shared" si="24"/>
        <v>81.35523613963039</v>
      </c>
      <c r="J45" s="1083">
        <f t="shared" si="24"/>
        <v>9.938398357289529</v>
      </c>
      <c r="K45" s="1069">
        <f t="shared" si="24"/>
        <v>71.41683778234086</v>
      </c>
      <c r="L45" s="1070">
        <f t="shared" si="24"/>
        <v>1.88911704312115</v>
      </c>
      <c r="M45" s="1083">
        <f t="shared" si="24"/>
        <v>0.39014373716632444</v>
      </c>
      <c r="N45" s="1071">
        <f t="shared" si="24"/>
        <v>1.4784394250513346</v>
      </c>
      <c r="O45" s="1070">
        <f t="shared" si="24"/>
        <v>16.386036960985624</v>
      </c>
      <c r="P45" s="1068">
        <f t="shared" si="24"/>
        <v>0.02053388090349076</v>
      </c>
      <c r="Q45" s="1073">
        <f t="shared" si="24"/>
        <v>9.75359342915811</v>
      </c>
      <c r="R45" s="1073">
        <f t="shared" si="24"/>
        <v>5.420944558521561</v>
      </c>
      <c r="S45" s="1073">
        <f t="shared" si="24"/>
        <v>1.1704312114989732</v>
      </c>
      <c r="T45" s="1073">
        <f t="shared" si="24"/>
        <v>1.1704312114989732</v>
      </c>
      <c r="U45" s="1071">
        <f t="shared" si="24"/>
        <v>0</v>
      </c>
      <c r="V45" s="1074">
        <f t="shared" si="24"/>
        <v>0.36960985626283366</v>
      </c>
      <c r="W45" s="1075">
        <v>48700</v>
      </c>
      <c r="X45" s="1076">
        <v>39620</v>
      </c>
      <c r="Y45" s="1077">
        <v>4840</v>
      </c>
      <c r="Z45" s="1078">
        <v>34780</v>
      </c>
      <c r="AA45" s="1076">
        <v>920</v>
      </c>
      <c r="AB45" s="1077">
        <v>190</v>
      </c>
      <c r="AC45" s="1078">
        <v>720</v>
      </c>
      <c r="AD45" s="1076">
        <v>7980</v>
      </c>
      <c r="AE45" s="1077">
        <v>10</v>
      </c>
      <c r="AF45" s="1080">
        <v>4750</v>
      </c>
      <c r="AG45" s="1080">
        <v>2640</v>
      </c>
      <c r="AH45" s="1080">
        <f>SUM(AI45:AJ45)</f>
        <v>570</v>
      </c>
      <c r="AI45" s="1080">
        <v>570</v>
      </c>
      <c r="AJ45" s="1078"/>
      <c r="AK45" s="1081">
        <v>180</v>
      </c>
    </row>
    <row r="46" spans="1:37" s="1022" customFormat="1" ht="12" customHeight="1">
      <c r="A46" s="284" t="s">
        <v>179</v>
      </c>
      <c r="B46" s="106" t="s">
        <v>176</v>
      </c>
      <c r="C46" s="201" t="s">
        <v>43</v>
      </c>
      <c r="D46" s="1063" t="s">
        <v>400</v>
      </c>
      <c r="E46" s="1064">
        <v>30</v>
      </c>
      <c r="F46" s="1064" t="b">
        <f t="shared" si="23"/>
        <v>1</v>
      </c>
      <c r="G46" s="1065" t="s">
        <v>401</v>
      </c>
      <c r="H46" s="1066">
        <f t="shared" si="24"/>
        <v>100</v>
      </c>
      <c r="I46" s="1070">
        <f t="shared" si="24"/>
        <v>46.70005892751915</v>
      </c>
      <c r="J46" s="1083">
        <f t="shared" si="24"/>
        <v>10.783736004714202</v>
      </c>
      <c r="K46" s="1071">
        <f t="shared" si="24"/>
        <v>35.91632292280495</v>
      </c>
      <c r="L46" s="1067">
        <f t="shared" si="24"/>
        <v>3.0347672362993516</v>
      </c>
      <c r="M46" s="1068">
        <f t="shared" si="24"/>
        <v>0.3241013553329405</v>
      </c>
      <c r="N46" s="1069">
        <f t="shared" si="24"/>
        <v>2.710665880966411</v>
      </c>
      <c r="O46" s="1067">
        <f t="shared" si="24"/>
        <v>50</v>
      </c>
      <c r="P46" s="1068">
        <f t="shared" si="24"/>
        <v>0.02946375957572186</v>
      </c>
      <c r="Q46" s="1082">
        <f t="shared" si="24"/>
        <v>16.76487919858574</v>
      </c>
      <c r="R46" s="1082">
        <f t="shared" si="24"/>
        <v>30.111962286387744</v>
      </c>
      <c r="S46" s="1073">
        <f t="shared" si="24"/>
        <v>3.0936947554507954</v>
      </c>
      <c r="T46" s="1073">
        <f t="shared" si="24"/>
        <v>0.9428403064230996</v>
      </c>
      <c r="U46" s="1071">
        <f t="shared" si="24"/>
        <v>2.1508544490276957</v>
      </c>
      <c r="V46" s="1074">
        <f t="shared" si="24"/>
        <v>0.29463759575721865</v>
      </c>
      <c r="W46" s="1075">
        <v>33940</v>
      </c>
      <c r="X46" s="1076">
        <v>15850</v>
      </c>
      <c r="Y46" s="1077">
        <v>3660</v>
      </c>
      <c r="Z46" s="1078">
        <v>12190</v>
      </c>
      <c r="AA46" s="1076">
        <v>1030</v>
      </c>
      <c r="AB46" s="1077">
        <v>110</v>
      </c>
      <c r="AC46" s="1078">
        <v>920</v>
      </c>
      <c r="AD46" s="1076">
        <v>16970</v>
      </c>
      <c r="AE46" s="1077">
        <v>10</v>
      </c>
      <c r="AF46" s="1080">
        <v>5690</v>
      </c>
      <c r="AG46" s="1080">
        <v>10220</v>
      </c>
      <c r="AH46" s="1080">
        <f>SUM(AI46:AJ46)</f>
        <v>1050</v>
      </c>
      <c r="AI46" s="1080">
        <v>320</v>
      </c>
      <c r="AJ46" s="1078">
        <v>730</v>
      </c>
      <c r="AK46" s="1081">
        <v>100</v>
      </c>
    </row>
    <row r="47" spans="1:37" s="1022" customFormat="1" ht="12" customHeight="1">
      <c r="A47" s="160" t="s">
        <v>180</v>
      </c>
      <c r="B47" s="106" t="s">
        <v>176</v>
      </c>
      <c r="C47" s="107" t="s">
        <v>181</v>
      </c>
      <c r="D47" s="1063" t="s">
        <v>402</v>
      </c>
      <c r="E47" s="1064">
        <v>31</v>
      </c>
      <c r="F47" s="1064" t="b">
        <f t="shared" si="23"/>
        <v>1</v>
      </c>
      <c r="G47" s="1065" t="s">
        <v>403</v>
      </c>
      <c r="H47" s="1066">
        <f aca="true" t="shared" si="25" ref="H47:O48">W47/$W47*100</f>
        <v>100</v>
      </c>
      <c r="I47" s="1070">
        <f t="shared" si="25"/>
        <v>52.891908975979774</v>
      </c>
      <c r="J47" s="1068">
        <f t="shared" si="25"/>
        <v>2.9946270543615676</v>
      </c>
      <c r="K47" s="1069">
        <f t="shared" si="25"/>
        <v>49.8972819216182</v>
      </c>
      <c r="L47" s="1070">
        <f t="shared" si="25"/>
        <v>1.9832490518331227</v>
      </c>
      <c r="M47" s="1068">
        <f t="shared" si="25"/>
        <v>0.11061946902654868</v>
      </c>
      <c r="N47" s="1069">
        <f t="shared" si="25"/>
        <v>1.8805309734513276</v>
      </c>
      <c r="O47" s="1067">
        <f t="shared" si="25"/>
        <v>44.84039190897598</v>
      </c>
      <c r="P47" s="1072"/>
      <c r="Q47" s="1082">
        <f aca="true" t="shared" si="26" ref="Q47:V48">AF47/$W47*100</f>
        <v>15.95290771175727</v>
      </c>
      <c r="R47" s="1082">
        <f t="shared" si="26"/>
        <v>19.145069532237674</v>
      </c>
      <c r="S47" s="1073">
        <f t="shared" si="26"/>
        <v>9.742414664981036</v>
      </c>
      <c r="T47" s="1082">
        <f t="shared" si="26"/>
        <v>7.466814159292036</v>
      </c>
      <c r="U47" s="1071">
        <f t="shared" si="26"/>
        <v>2.275600505689001</v>
      </c>
      <c r="V47" s="1074">
        <f t="shared" si="26"/>
        <v>0.28445006321112515</v>
      </c>
      <c r="W47" s="1075">
        <v>126560</v>
      </c>
      <c r="X47" s="1076">
        <v>66940</v>
      </c>
      <c r="Y47" s="1077">
        <v>3790</v>
      </c>
      <c r="Z47" s="1078">
        <v>63150</v>
      </c>
      <c r="AA47" s="1076">
        <v>2510</v>
      </c>
      <c r="AB47" s="1077">
        <v>140</v>
      </c>
      <c r="AC47" s="1078">
        <v>2380</v>
      </c>
      <c r="AD47" s="1076">
        <v>56750</v>
      </c>
      <c r="AE47" s="1079"/>
      <c r="AF47" s="1080">
        <v>20190</v>
      </c>
      <c r="AG47" s="1080">
        <v>24230</v>
      </c>
      <c r="AH47" s="1080">
        <f>SUM(AI47:AJ47)</f>
        <v>12330</v>
      </c>
      <c r="AI47" s="1080">
        <v>9450</v>
      </c>
      <c r="AJ47" s="1078">
        <v>2880</v>
      </c>
      <c r="AK47" s="1081">
        <v>360</v>
      </c>
    </row>
    <row r="48" spans="1:37" s="1022" customFormat="1" ht="12" customHeight="1">
      <c r="A48" s="160" t="s">
        <v>182</v>
      </c>
      <c r="B48" s="161" t="s">
        <v>176</v>
      </c>
      <c r="C48" s="162" t="s">
        <v>183</v>
      </c>
      <c r="D48" s="1063"/>
      <c r="E48" s="1064">
        <v>32</v>
      </c>
      <c r="F48" s="1064" t="b">
        <f t="shared" si="23"/>
        <v>1</v>
      </c>
      <c r="G48" s="1065" t="s">
        <v>404</v>
      </c>
      <c r="H48" s="1066">
        <f t="shared" si="25"/>
        <v>100</v>
      </c>
      <c r="I48" s="1067">
        <f t="shared" si="25"/>
        <v>86.12473721093203</v>
      </c>
      <c r="J48" s="1083">
        <f t="shared" si="25"/>
        <v>29.852838121934127</v>
      </c>
      <c r="K48" s="1069">
        <f t="shared" si="25"/>
        <v>56.2718990889979</v>
      </c>
      <c r="L48" s="1070">
        <f t="shared" si="25"/>
        <v>1.1913104414856344</v>
      </c>
      <c r="M48" s="1083">
        <f t="shared" si="25"/>
        <v>0.4905395935529082</v>
      </c>
      <c r="N48" s="1071">
        <f t="shared" si="25"/>
        <v>0.7007708479327259</v>
      </c>
      <c r="O48" s="1070">
        <f t="shared" si="25"/>
        <v>12.263489838822705</v>
      </c>
      <c r="P48" s="1072"/>
      <c r="Q48" s="1073">
        <f t="shared" si="26"/>
        <v>9.4604064470918</v>
      </c>
      <c r="R48" s="1073">
        <f t="shared" si="26"/>
        <v>2.8030833917309037</v>
      </c>
      <c r="S48" s="1073">
        <f t="shared" si="26"/>
        <v>0</v>
      </c>
      <c r="T48" s="1073">
        <f t="shared" si="26"/>
        <v>0</v>
      </c>
      <c r="U48" s="1071">
        <f t="shared" si="26"/>
        <v>0</v>
      </c>
      <c r="V48" s="1074">
        <f t="shared" si="26"/>
        <v>0.42046250875963564</v>
      </c>
      <c r="W48" s="1075">
        <v>14270</v>
      </c>
      <c r="X48" s="1076">
        <v>12290</v>
      </c>
      <c r="Y48" s="1077">
        <v>4260</v>
      </c>
      <c r="Z48" s="1078">
        <v>8030</v>
      </c>
      <c r="AA48" s="1076">
        <v>170</v>
      </c>
      <c r="AB48" s="1077">
        <v>70</v>
      </c>
      <c r="AC48" s="1078">
        <v>100</v>
      </c>
      <c r="AD48" s="1076">
        <v>1750</v>
      </c>
      <c r="AE48" s="1079"/>
      <c r="AF48" s="1080">
        <v>1350</v>
      </c>
      <c r="AG48" s="1080">
        <v>400</v>
      </c>
      <c r="AH48" s="1080">
        <f>SUM(AI48:AJ48)</f>
        <v>0</v>
      </c>
      <c r="AI48" s="1080"/>
      <c r="AJ48" s="1078"/>
      <c r="AK48" s="1081">
        <v>60</v>
      </c>
    </row>
    <row r="49" spans="1:37" s="1022" customFormat="1" ht="12" customHeight="1">
      <c r="A49" s="284" t="s">
        <v>184</v>
      </c>
      <c r="B49" s="161" t="s">
        <v>176</v>
      </c>
      <c r="C49" s="162" t="s">
        <v>185</v>
      </c>
      <c r="D49" s="1063"/>
      <c r="E49" s="1064">
        <v>35</v>
      </c>
      <c r="F49" s="1064" t="b">
        <f t="shared" si="23"/>
        <v>0</v>
      </c>
      <c r="G49" s="1084"/>
      <c r="H49" s="1092"/>
      <c r="I49" s="1093"/>
      <c r="J49" s="1072"/>
      <c r="K49" s="1094"/>
      <c r="L49" s="1093"/>
      <c r="M49" s="1072"/>
      <c r="N49" s="1094"/>
      <c r="O49" s="1093"/>
      <c r="P49" s="1072"/>
      <c r="Q49" s="1095"/>
      <c r="R49" s="1095"/>
      <c r="S49" s="1095"/>
      <c r="T49" s="1095"/>
      <c r="U49" s="1094"/>
      <c r="V49" s="1096"/>
      <c r="W49" s="1097"/>
      <c r="X49" s="1098"/>
      <c r="Y49" s="1079"/>
      <c r="Z49" s="1099"/>
      <c r="AA49" s="1098"/>
      <c r="AB49" s="1079"/>
      <c r="AC49" s="1099"/>
      <c r="AD49" s="1098"/>
      <c r="AE49" s="1079"/>
      <c r="AF49" s="1100"/>
      <c r="AG49" s="1100"/>
      <c r="AH49" s="1100"/>
      <c r="AI49" s="1100"/>
      <c r="AJ49" s="1099"/>
      <c r="AK49" s="1101"/>
    </row>
    <row r="50" spans="1:37" s="1022" customFormat="1" ht="12" customHeight="1">
      <c r="A50" s="160" t="s">
        <v>182</v>
      </c>
      <c r="B50" s="285" t="s">
        <v>176</v>
      </c>
      <c r="C50" s="271" t="s">
        <v>186</v>
      </c>
      <c r="D50" s="1102"/>
      <c r="E50" s="1103">
        <v>36</v>
      </c>
      <c r="F50" s="1103" t="b">
        <f t="shared" si="23"/>
        <v>0</v>
      </c>
      <c r="G50" s="1152"/>
      <c r="H50" s="1105"/>
      <c r="I50" s="1106"/>
      <c r="J50" s="1107"/>
      <c r="K50" s="1108"/>
      <c r="L50" s="1106"/>
      <c r="M50" s="1107"/>
      <c r="N50" s="1108"/>
      <c r="O50" s="1106"/>
      <c r="P50" s="1107"/>
      <c r="Q50" s="1109"/>
      <c r="R50" s="1109"/>
      <c r="S50" s="1109"/>
      <c r="T50" s="1109"/>
      <c r="U50" s="1168">
        <f>SUM(S51:U51)</f>
        <v>45.68830354343054</v>
      </c>
      <c r="V50" s="1110"/>
      <c r="W50" s="1153"/>
      <c r="X50" s="1154"/>
      <c r="Y50" s="1089"/>
      <c r="Z50" s="1155"/>
      <c r="AA50" s="1154"/>
      <c r="AB50" s="1089"/>
      <c r="AC50" s="1155"/>
      <c r="AD50" s="1154"/>
      <c r="AE50" s="1089"/>
      <c r="AF50" s="1156"/>
      <c r="AG50" s="1156"/>
      <c r="AH50" s="1156"/>
      <c r="AI50" s="1156"/>
      <c r="AJ50" s="1155"/>
      <c r="AK50" s="1157"/>
    </row>
    <row r="51" spans="1:37" s="1022" customFormat="1" ht="12" customHeight="1">
      <c r="A51" s="4"/>
      <c r="B51" s="286" t="s">
        <v>187</v>
      </c>
      <c r="C51" s="287" t="s">
        <v>48</v>
      </c>
      <c r="D51" s="1169">
        <v>25</v>
      </c>
      <c r="E51" s="1031">
        <v>37</v>
      </c>
      <c r="F51" s="1031" t="b">
        <f t="shared" si="23"/>
        <v>1</v>
      </c>
      <c r="G51" s="1170" t="s">
        <v>405</v>
      </c>
      <c r="H51" s="999">
        <f aca="true" t="shared" si="27" ref="H51:V58">W51/$W51*100</f>
        <v>100</v>
      </c>
      <c r="I51" s="1140">
        <f t="shared" si="27"/>
        <v>21.354656632173093</v>
      </c>
      <c r="J51" s="1171">
        <f t="shared" si="27"/>
        <v>0.4233301975540922</v>
      </c>
      <c r="K51" s="1141">
        <f t="shared" si="27"/>
        <v>20.931326434619002</v>
      </c>
      <c r="L51" s="1067">
        <f t="shared" si="27"/>
        <v>3.512072750078395</v>
      </c>
      <c r="M51" s="1171">
        <f t="shared" si="27"/>
        <v>0.28222013170272814</v>
      </c>
      <c r="N51" s="1172">
        <f t="shared" si="27"/>
        <v>3.2298526183756664</v>
      </c>
      <c r="O51" s="1067">
        <f t="shared" si="27"/>
        <v>75.07055503292568</v>
      </c>
      <c r="P51" s="1173">
        <f t="shared" si="27"/>
        <v>0.01567889620570712</v>
      </c>
      <c r="Q51" s="1174">
        <f t="shared" si="27"/>
        <v>20.46095954844779</v>
      </c>
      <c r="R51" s="1174">
        <f t="shared" si="27"/>
        <v>31.734085920351205</v>
      </c>
      <c r="S51" s="1174">
        <f t="shared" si="27"/>
        <v>22.84415177171527</v>
      </c>
      <c r="T51" s="1082">
        <f t="shared" si="27"/>
        <v>9.9090624020069</v>
      </c>
      <c r="U51" s="1069">
        <f t="shared" si="27"/>
        <v>12.935089369708372</v>
      </c>
      <c r="V51" s="1355">
        <f t="shared" si="27"/>
        <v>0.06271558482282848</v>
      </c>
      <c r="W51" s="1175">
        <v>63780</v>
      </c>
      <c r="X51" s="1146">
        <v>13620</v>
      </c>
      <c r="Y51" s="1176">
        <v>270</v>
      </c>
      <c r="Z51" s="1147">
        <v>13350</v>
      </c>
      <c r="AA51" s="1076">
        <v>2240</v>
      </c>
      <c r="AB51" s="1176">
        <v>180</v>
      </c>
      <c r="AC51" s="1177">
        <v>2060</v>
      </c>
      <c r="AD51" s="1076">
        <v>47880</v>
      </c>
      <c r="AE51" s="1178">
        <v>10</v>
      </c>
      <c r="AF51" s="1179">
        <v>13050</v>
      </c>
      <c r="AG51" s="1179">
        <v>20240</v>
      </c>
      <c r="AH51" s="1179">
        <f aca="true" t="shared" si="28" ref="AH51:AH58">SUM(AI51:AJ51)</f>
        <v>14570</v>
      </c>
      <c r="AI51" s="1080">
        <v>6320</v>
      </c>
      <c r="AJ51" s="1078">
        <v>8250</v>
      </c>
      <c r="AK51" s="1175">
        <v>40</v>
      </c>
    </row>
    <row r="52" spans="1:37" s="1022" customFormat="1" ht="12" customHeight="1">
      <c r="A52" s="4"/>
      <c r="B52" s="179" t="s">
        <v>188</v>
      </c>
      <c r="C52" s="245" t="s">
        <v>49</v>
      </c>
      <c r="D52" s="1044">
        <v>6</v>
      </c>
      <c r="E52" s="1045">
        <v>38</v>
      </c>
      <c r="F52" s="1045" t="b">
        <f t="shared" si="23"/>
        <v>1</v>
      </c>
      <c r="G52" s="1046" t="s">
        <v>406</v>
      </c>
      <c r="H52" s="1047">
        <f t="shared" si="27"/>
        <v>100</v>
      </c>
      <c r="I52" s="1119">
        <f t="shared" si="27"/>
        <v>78.62052619104053</v>
      </c>
      <c r="J52" s="1118">
        <f t="shared" si="27"/>
        <v>19.341076084380184</v>
      </c>
      <c r="K52" s="1123">
        <f t="shared" si="27"/>
        <v>59.27945010666035</v>
      </c>
      <c r="L52" s="1048">
        <f t="shared" si="27"/>
        <v>2.133206921071344</v>
      </c>
      <c r="M52" s="1118">
        <f t="shared" si="27"/>
        <v>0.4029390850912538</v>
      </c>
      <c r="N52" s="1050">
        <f t="shared" si="27"/>
        <v>1.73026783598009</v>
      </c>
      <c r="O52" s="1048">
        <f t="shared" si="27"/>
        <v>19.12775539227305</v>
      </c>
      <c r="P52" s="1049">
        <f t="shared" si="27"/>
        <v>0</v>
      </c>
      <c r="Q52" s="1151">
        <f t="shared" si="27"/>
        <v>9.717942640436123</v>
      </c>
      <c r="R52" s="1151">
        <f t="shared" si="27"/>
        <v>8.272102393932212</v>
      </c>
      <c r="S52" s="1151">
        <f t="shared" si="27"/>
        <v>1.1377103579047168</v>
      </c>
      <c r="T52" s="1151">
        <f t="shared" si="27"/>
        <v>0.5451528798293435</v>
      </c>
      <c r="U52" s="1050">
        <f t="shared" si="27"/>
        <v>0.5925574780753733</v>
      </c>
      <c r="V52" s="1055">
        <f t="shared" si="27"/>
        <v>0.11851149561507467</v>
      </c>
      <c r="W52" s="1056">
        <v>42190</v>
      </c>
      <c r="X52" s="1180">
        <v>33170</v>
      </c>
      <c r="Y52" s="1181">
        <v>8160</v>
      </c>
      <c r="Z52" s="1182">
        <v>25010</v>
      </c>
      <c r="AA52" s="1057">
        <v>900</v>
      </c>
      <c r="AB52" s="1181">
        <v>170</v>
      </c>
      <c r="AC52" s="1059">
        <v>730</v>
      </c>
      <c r="AD52" s="1057">
        <v>8070</v>
      </c>
      <c r="AE52" s="1058"/>
      <c r="AF52" s="1061">
        <v>4100</v>
      </c>
      <c r="AG52" s="1061">
        <v>3490</v>
      </c>
      <c r="AH52" s="1061">
        <f t="shared" si="28"/>
        <v>480</v>
      </c>
      <c r="AI52" s="1061">
        <v>230</v>
      </c>
      <c r="AJ52" s="1059">
        <v>250</v>
      </c>
      <c r="AK52" s="1062">
        <v>50</v>
      </c>
    </row>
    <row r="53" spans="1:37" s="1022" customFormat="1" ht="12" customHeight="1">
      <c r="A53" s="4"/>
      <c r="B53" s="106" t="s">
        <v>188</v>
      </c>
      <c r="C53" s="201" t="s">
        <v>50</v>
      </c>
      <c r="D53" s="1063">
        <v>27</v>
      </c>
      <c r="E53" s="1064">
        <v>39</v>
      </c>
      <c r="F53" s="1064" t="b">
        <f t="shared" si="23"/>
        <v>0</v>
      </c>
      <c r="G53" s="1065" t="s">
        <v>407</v>
      </c>
      <c r="H53" s="1066">
        <f t="shared" si="27"/>
        <v>100</v>
      </c>
      <c r="I53" s="1067">
        <f t="shared" si="27"/>
        <v>80.91353996737357</v>
      </c>
      <c r="J53" s="1083">
        <f t="shared" si="27"/>
        <v>16.53072321914084</v>
      </c>
      <c r="K53" s="1069">
        <f t="shared" si="27"/>
        <v>64.43719412724307</v>
      </c>
      <c r="L53" s="1070">
        <f t="shared" si="27"/>
        <v>1.3594344752582925</v>
      </c>
      <c r="M53" s="1068">
        <f t="shared" si="27"/>
        <v>0</v>
      </c>
      <c r="N53" s="1071">
        <f t="shared" si="27"/>
        <v>1.3594344752582925</v>
      </c>
      <c r="O53" s="1070">
        <f t="shared" si="27"/>
        <v>17.61827079934747</v>
      </c>
      <c r="P53" s="1068">
        <f t="shared" si="27"/>
        <v>0.1087547580206634</v>
      </c>
      <c r="Q53" s="1073">
        <f t="shared" si="27"/>
        <v>9.733550842849374</v>
      </c>
      <c r="R53" s="1073">
        <f t="shared" si="27"/>
        <v>6.851549755301795</v>
      </c>
      <c r="S53" s="1073">
        <f t="shared" si="27"/>
        <v>0.9244154431756388</v>
      </c>
      <c r="T53" s="1073">
        <f t="shared" si="27"/>
        <v>0</v>
      </c>
      <c r="U53" s="1071">
        <f t="shared" si="27"/>
        <v>0.9244154431756388</v>
      </c>
      <c r="V53" s="1074">
        <f t="shared" si="27"/>
        <v>0.1087547580206634</v>
      </c>
      <c r="W53" s="1075">
        <v>18390</v>
      </c>
      <c r="X53" s="1076">
        <v>14880</v>
      </c>
      <c r="Y53" s="1077">
        <v>3040</v>
      </c>
      <c r="Z53" s="1078">
        <v>11850</v>
      </c>
      <c r="AA53" s="1076">
        <v>250</v>
      </c>
      <c r="AB53" s="1077"/>
      <c r="AC53" s="1078">
        <v>250</v>
      </c>
      <c r="AD53" s="1076">
        <v>3240</v>
      </c>
      <c r="AE53" s="1077">
        <v>20</v>
      </c>
      <c r="AF53" s="1080">
        <v>1790</v>
      </c>
      <c r="AG53" s="1080">
        <v>1260</v>
      </c>
      <c r="AH53" s="1080">
        <f t="shared" si="28"/>
        <v>170</v>
      </c>
      <c r="AI53" s="1080"/>
      <c r="AJ53" s="1078">
        <v>170</v>
      </c>
      <c r="AK53" s="1081">
        <v>20</v>
      </c>
    </row>
    <row r="54" spans="1:37" s="1022" customFormat="1" ht="12" customHeight="1">
      <c r="A54" s="4"/>
      <c r="B54" s="85" t="s">
        <v>188</v>
      </c>
      <c r="C54" s="201" t="s">
        <v>51</v>
      </c>
      <c r="D54" s="1063">
        <v>17</v>
      </c>
      <c r="E54" s="1064">
        <v>40</v>
      </c>
      <c r="F54" s="1064" t="b">
        <f t="shared" si="23"/>
        <v>1</v>
      </c>
      <c r="G54" s="1065" t="s">
        <v>408</v>
      </c>
      <c r="H54" s="1066">
        <f t="shared" si="27"/>
        <v>100</v>
      </c>
      <c r="I54" s="1067">
        <f t="shared" si="27"/>
        <v>65.24135115828146</v>
      </c>
      <c r="J54" s="1083">
        <f t="shared" si="27"/>
        <v>13.052352280844984</v>
      </c>
      <c r="K54" s="1069">
        <f t="shared" si="27"/>
        <v>52.188998877436475</v>
      </c>
      <c r="L54" s="1067">
        <f t="shared" si="27"/>
        <v>3.5105623022757424</v>
      </c>
      <c r="M54" s="1083">
        <f t="shared" si="27"/>
        <v>0.4898459026431269</v>
      </c>
      <c r="N54" s="1069">
        <f t="shared" si="27"/>
        <v>3.0207163996326156</v>
      </c>
      <c r="O54" s="1070">
        <f t="shared" si="27"/>
        <v>31.13583018675375</v>
      </c>
      <c r="P54" s="1068">
        <f t="shared" si="27"/>
        <v>0</v>
      </c>
      <c r="Q54" s="1082">
        <f t="shared" si="27"/>
        <v>13.848351872640066</v>
      </c>
      <c r="R54" s="1073">
        <f t="shared" si="27"/>
        <v>12.960506174099399</v>
      </c>
      <c r="S54" s="1073">
        <f t="shared" si="27"/>
        <v>4.337177262986018</v>
      </c>
      <c r="T54" s="1073">
        <f t="shared" si="27"/>
        <v>2.9696907847739564</v>
      </c>
      <c r="U54" s="1071">
        <f t="shared" si="27"/>
        <v>1.3674864782120626</v>
      </c>
      <c r="V54" s="1074">
        <f t="shared" si="27"/>
        <v>0.11225635268904989</v>
      </c>
      <c r="W54" s="1075">
        <v>97990</v>
      </c>
      <c r="X54" s="1076">
        <v>63930</v>
      </c>
      <c r="Y54" s="1077">
        <v>12790</v>
      </c>
      <c r="Z54" s="1078">
        <v>51140</v>
      </c>
      <c r="AA54" s="1076">
        <v>3440</v>
      </c>
      <c r="AB54" s="1077">
        <v>480</v>
      </c>
      <c r="AC54" s="1078">
        <v>2960</v>
      </c>
      <c r="AD54" s="1076">
        <v>30510</v>
      </c>
      <c r="AE54" s="1077"/>
      <c r="AF54" s="1080">
        <v>13570</v>
      </c>
      <c r="AG54" s="1080">
        <v>12700</v>
      </c>
      <c r="AH54" s="1080">
        <f t="shared" si="28"/>
        <v>4250</v>
      </c>
      <c r="AI54" s="1080">
        <v>2910</v>
      </c>
      <c r="AJ54" s="1078">
        <v>1340</v>
      </c>
      <c r="AK54" s="1081">
        <v>110</v>
      </c>
    </row>
    <row r="55" spans="2:37" ht="13.5">
      <c r="B55" s="106" t="s">
        <v>188</v>
      </c>
      <c r="C55" s="201" t="s">
        <v>52</v>
      </c>
      <c r="D55" s="1063">
        <v>23</v>
      </c>
      <c r="E55" s="1064">
        <v>41</v>
      </c>
      <c r="F55" s="1064" t="b">
        <f t="shared" si="23"/>
        <v>1</v>
      </c>
      <c r="G55" s="1065" t="s">
        <v>409</v>
      </c>
      <c r="H55" s="1066">
        <f t="shared" si="27"/>
        <v>100</v>
      </c>
      <c r="I55" s="1067">
        <f t="shared" si="27"/>
        <v>74.45524639624539</v>
      </c>
      <c r="J55" s="1083">
        <f t="shared" si="27"/>
        <v>19.40998994301039</v>
      </c>
      <c r="K55" s="1069">
        <f t="shared" si="27"/>
        <v>55.045256453235005</v>
      </c>
      <c r="L55" s="1070">
        <f t="shared" si="27"/>
        <v>0.7375125712370098</v>
      </c>
      <c r="M55" s="1068">
        <f t="shared" si="27"/>
        <v>0.3352329869259135</v>
      </c>
      <c r="N55" s="1071">
        <f t="shared" si="27"/>
        <v>0.4022795843110962</v>
      </c>
      <c r="O55" s="1070">
        <f t="shared" si="27"/>
        <v>24.53905464297687</v>
      </c>
      <c r="P55" s="1068">
        <f t="shared" si="27"/>
        <v>0.10056989607777406</v>
      </c>
      <c r="Q55" s="1073">
        <f t="shared" si="27"/>
        <v>12.839423399262486</v>
      </c>
      <c r="R55" s="1073">
        <f t="shared" si="27"/>
        <v>6.7717063359034535</v>
      </c>
      <c r="S55" s="1073">
        <f t="shared" si="27"/>
        <v>4.827355011733155</v>
      </c>
      <c r="T55" s="1073">
        <f t="shared" si="27"/>
        <v>1.4415018437814282</v>
      </c>
      <c r="U55" s="1071">
        <f t="shared" si="27"/>
        <v>3.3858531679517267</v>
      </c>
      <c r="V55" s="1074">
        <f t="shared" si="27"/>
        <v>0.23466309084813944</v>
      </c>
      <c r="W55" s="1075">
        <v>29830</v>
      </c>
      <c r="X55" s="1076">
        <v>22210</v>
      </c>
      <c r="Y55" s="1077">
        <v>5790</v>
      </c>
      <c r="Z55" s="1078">
        <v>16420</v>
      </c>
      <c r="AA55" s="1076">
        <v>220</v>
      </c>
      <c r="AB55" s="1077">
        <v>100</v>
      </c>
      <c r="AC55" s="1078">
        <v>120</v>
      </c>
      <c r="AD55" s="1076">
        <v>7320</v>
      </c>
      <c r="AE55" s="1077">
        <v>30</v>
      </c>
      <c r="AF55" s="1080">
        <v>3830</v>
      </c>
      <c r="AG55" s="1080">
        <v>2020</v>
      </c>
      <c r="AH55" s="1080">
        <f t="shared" si="28"/>
        <v>1440</v>
      </c>
      <c r="AI55" s="1080">
        <v>430</v>
      </c>
      <c r="AJ55" s="1078">
        <v>1010</v>
      </c>
      <c r="AK55" s="1081">
        <v>70</v>
      </c>
    </row>
    <row r="56" spans="2:37" ht="13.5">
      <c r="B56" s="142" t="s">
        <v>188</v>
      </c>
      <c r="C56" s="278" t="s">
        <v>190</v>
      </c>
      <c r="D56" s="1102">
        <v>24</v>
      </c>
      <c r="E56" s="1103">
        <v>42</v>
      </c>
      <c r="F56" s="1103" t="b">
        <f t="shared" si="23"/>
        <v>1</v>
      </c>
      <c r="G56" s="1104" t="s">
        <v>410</v>
      </c>
      <c r="H56" s="1128">
        <f t="shared" si="27"/>
        <v>100</v>
      </c>
      <c r="I56" s="1183">
        <f t="shared" si="27"/>
        <v>92.82482223658694</v>
      </c>
      <c r="J56" s="1184">
        <f t="shared" si="27"/>
        <v>32.902391725921134</v>
      </c>
      <c r="K56" s="1132">
        <f t="shared" si="27"/>
        <v>59.987071751777634</v>
      </c>
      <c r="L56" s="1129">
        <f t="shared" si="27"/>
        <v>0.6464124111182934</v>
      </c>
      <c r="M56" s="1130">
        <f t="shared" si="27"/>
        <v>0.12928248222365868</v>
      </c>
      <c r="N56" s="1131">
        <f t="shared" si="27"/>
        <v>0.5171299288946347</v>
      </c>
      <c r="O56" s="1129">
        <f t="shared" si="27"/>
        <v>6.011635423400129</v>
      </c>
      <c r="P56" s="1130">
        <f t="shared" si="27"/>
        <v>0</v>
      </c>
      <c r="Q56" s="1185">
        <f t="shared" si="27"/>
        <v>3.1027795733678087</v>
      </c>
      <c r="R56" s="1185">
        <f t="shared" si="27"/>
        <v>2.9088558500323205</v>
      </c>
      <c r="S56" s="1185">
        <f t="shared" si="27"/>
        <v>0</v>
      </c>
      <c r="T56" s="1185">
        <f t="shared" si="27"/>
        <v>0</v>
      </c>
      <c r="U56" s="1131">
        <f t="shared" si="27"/>
        <v>0</v>
      </c>
      <c r="V56" s="1186">
        <f t="shared" si="27"/>
        <v>0.5171299288946347</v>
      </c>
      <c r="W56" s="1085">
        <v>15470</v>
      </c>
      <c r="X56" s="1086">
        <v>14360</v>
      </c>
      <c r="Y56" s="1087">
        <v>5090</v>
      </c>
      <c r="Z56" s="1088">
        <v>9280</v>
      </c>
      <c r="AA56" s="1086">
        <v>100</v>
      </c>
      <c r="AB56" s="1087">
        <v>20</v>
      </c>
      <c r="AC56" s="1088">
        <v>80</v>
      </c>
      <c r="AD56" s="1086">
        <v>930</v>
      </c>
      <c r="AE56" s="1087"/>
      <c r="AF56" s="1090">
        <v>480</v>
      </c>
      <c r="AG56" s="1090">
        <v>450</v>
      </c>
      <c r="AH56" s="1090">
        <f t="shared" si="28"/>
        <v>0</v>
      </c>
      <c r="AI56" s="1090"/>
      <c r="AJ56" s="1088"/>
      <c r="AK56" s="1091">
        <v>80</v>
      </c>
    </row>
    <row r="57" spans="2:37" ht="13.5">
      <c r="B57" s="179" t="s">
        <v>191</v>
      </c>
      <c r="C57" s="330" t="s">
        <v>54</v>
      </c>
      <c r="D57" s="1044">
        <v>5</v>
      </c>
      <c r="E57" s="1045">
        <v>43</v>
      </c>
      <c r="F57" s="1045" t="b">
        <f t="shared" si="23"/>
        <v>1</v>
      </c>
      <c r="G57" s="1046" t="s">
        <v>411</v>
      </c>
      <c r="H57" s="1047">
        <f t="shared" si="27"/>
        <v>100</v>
      </c>
      <c r="I57" s="1119">
        <f t="shared" si="27"/>
        <v>85.86839266450917</v>
      </c>
      <c r="J57" s="1118">
        <f t="shared" si="27"/>
        <v>31.014023732470335</v>
      </c>
      <c r="K57" s="1123">
        <f t="shared" si="27"/>
        <v>54.85436893203883</v>
      </c>
      <c r="L57" s="1048">
        <f t="shared" si="27"/>
        <v>1.8878101402373246</v>
      </c>
      <c r="M57" s="1083">
        <f t="shared" si="27"/>
        <v>0.7551240560949299</v>
      </c>
      <c r="N57" s="1050">
        <f t="shared" si="27"/>
        <v>1.186623516720604</v>
      </c>
      <c r="O57" s="1048">
        <f t="shared" si="27"/>
        <v>12.081984897518879</v>
      </c>
      <c r="P57" s="1049">
        <f t="shared" si="27"/>
        <v>0</v>
      </c>
      <c r="Q57" s="1151">
        <f t="shared" si="27"/>
        <v>8.845738942826321</v>
      </c>
      <c r="R57" s="1151">
        <f t="shared" si="27"/>
        <v>3.2362459546925564</v>
      </c>
      <c r="S57" s="1151">
        <f t="shared" si="27"/>
        <v>0</v>
      </c>
      <c r="T57" s="1151">
        <f t="shared" si="27"/>
        <v>0</v>
      </c>
      <c r="U57" s="1050">
        <f t="shared" si="27"/>
        <v>0</v>
      </c>
      <c r="V57" s="1055">
        <f t="shared" si="27"/>
        <v>0.10787486515641855</v>
      </c>
      <c r="W57" s="1056">
        <v>18540</v>
      </c>
      <c r="X57" s="1180">
        <v>15920</v>
      </c>
      <c r="Y57" s="1181">
        <v>5750</v>
      </c>
      <c r="Z57" s="1182">
        <v>10170</v>
      </c>
      <c r="AA57" s="1057">
        <v>350</v>
      </c>
      <c r="AB57" s="1077">
        <v>140</v>
      </c>
      <c r="AC57" s="1059">
        <v>220</v>
      </c>
      <c r="AD57" s="1057">
        <v>2240</v>
      </c>
      <c r="AE57" s="1058"/>
      <c r="AF57" s="1061">
        <v>1640</v>
      </c>
      <c r="AG57" s="1061">
        <v>600</v>
      </c>
      <c r="AH57" s="1061">
        <f t="shared" si="28"/>
        <v>0</v>
      </c>
      <c r="AI57" s="1061"/>
      <c r="AJ57" s="1059"/>
      <c r="AK57" s="1062">
        <v>20</v>
      </c>
    </row>
    <row r="58" spans="1:37" ht="13.5">
      <c r="A58" s="160" t="s">
        <v>192</v>
      </c>
      <c r="B58" s="106" t="s">
        <v>191</v>
      </c>
      <c r="C58" s="201" t="s">
        <v>55</v>
      </c>
      <c r="D58" s="1063">
        <v>21</v>
      </c>
      <c r="E58" s="1064">
        <v>44</v>
      </c>
      <c r="F58" s="1064" t="b">
        <f t="shared" si="23"/>
        <v>1</v>
      </c>
      <c r="G58" s="1065" t="s">
        <v>412</v>
      </c>
      <c r="H58" s="1066">
        <f t="shared" si="27"/>
        <v>100</v>
      </c>
      <c r="I58" s="1067">
        <f t="shared" si="27"/>
        <v>78.99322362052274</v>
      </c>
      <c r="J58" s="1083">
        <f t="shared" si="27"/>
        <v>28.654404646660215</v>
      </c>
      <c r="K58" s="1069">
        <f t="shared" si="27"/>
        <v>50.33881897386253</v>
      </c>
      <c r="L58" s="1070">
        <f t="shared" si="27"/>
        <v>1.5488867376573088</v>
      </c>
      <c r="M58" s="1083">
        <f t="shared" si="27"/>
        <v>0.9680542110358179</v>
      </c>
      <c r="N58" s="1071">
        <f t="shared" si="27"/>
        <v>0.5808325266214909</v>
      </c>
      <c r="O58" s="1070">
        <f t="shared" si="27"/>
        <v>19.36108422071636</v>
      </c>
      <c r="P58" s="1068">
        <f t="shared" si="27"/>
        <v>0</v>
      </c>
      <c r="Q58" s="1082">
        <f t="shared" si="27"/>
        <v>14.03678606001936</v>
      </c>
      <c r="R58" s="1073">
        <f t="shared" si="27"/>
        <v>1.8393030009680542</v>
      </c>
      <c r="S58" s="1073">
        <f t="shared" si="27"/>
        <v>3.581800580832527</v>
      </c>
      <c r="T58" s="1073">
        <f t="shared" si="27"/>
        <v>1.452081316553727</v>
      </c>
      <c r="U58" s="1071">
        <f t="shared" si="27"/>
        <v>2.1297192642787994</v>
      </c>
      <c r="V58" s="1074">
        <f t="shared" si="27"/>
        <v>0.1936108422071636</v>
      </c>
      <c r="W58" s="1075">
        <v>10330</v>
      </c>
      <c r="X58" s="1076">
        <v>8160</v>
      </c>
      <c r="Y58" s="1077">
        <v>2960</v>
      </c>
      <c r="Z58" s="1078">
        <v>5200</v>
      </c>
      <c r="AA58" s="1076">
        <v>160</v>
      </c>
      <c r="AB58" s="1077">
        <v>100</v>
      </c>
      <c r="AC58" s="1078">
        <v>60</v>
      </c>
      <c r="AD58" s="1076">
        <v>2000</v>
      </c>
      <c r="AE58" s="1077"/>
      <c r="AF58" s="1080">
        <v>1450</v>
      </c>
      <c r="AG58" s="1080">
        <v>190</v>
      </c>
      <c r="AH58" s="1080">
        <f t="shared" si="28"/>
        <v>370</v>
      </c>
      <c r="AI58" s="1080">
        <v>150</v>
      </c>
      <c r="AJ58" s="1078">
        <v>220</v>
      </c>
      <c r="AK58" s="1081">
        <v>20</v>
      </c>
    </row>
    <row r="59" spans="1:37" ht="13.5">
      <c r="A59" s="234">
        <v>38796</v>
      </c>
      <c r="B59" s="106" t="s">
        <v>191</v>
      </c>
      <c r="C59" s="107" t="s">
        <v>193</v>
      </c>
      <c r="D59" s="1063">
        <v>32</v>
      </c>
      <c r="E59" s="1064">
        <v>45</v>
      </c>
      <c r="F59" s="1064" t="b">
        <f t="shared" si="23"/>
        <v>0</v>
      </c>
      <c r="G59" s="1065"/>
      <c r="H59" s="1092"/>
      <c r="I59" s="1093"/>
      <c r="J59" s="1072"/>
      <c r="K59" s="1094"/>
      <c r="L59" s="1093"/>
      <c r="M59" s="1072"/>
      <c r="N59" s="1094"/>
      <c r="O59" s="1093"/>
      <c r="P59" s="1072"/>
      <c r="Q59" s="1095"/>
      <c r="R59" s="1095"/>
      <c r="S59" s="1095"/>
      <c r="T59" s="1095"/>
      <c r="U59" s="1094"/>
      <c r="V59" s="1096"/>
      <c r="W59" s="1097"/>
      <c r="X59" s="1098"/>
      <c r="Y59" s="1079"/>
      <c r="Z59" s="1099"/>
      <c r="AA59" s="1098"/>
      <c r="AB59" s="1079"/>
      <c r="AC59" s="1099"/>
      <c r="AD59" s="1098"/>
      <c r="AE59" s="1079"/>
      <c r="AF59" s="1100"/>
      <c r="AG59" s="1100"/>
      <c r="AH59" s="1100"/>
      <c r="AI59" s="1100"/>
      <c r="AJ59" s="1099"/>
      <c r="AK59" s="1101"/>
    </row>
    <row r="60" spans="2:37" ht="13.5">
      <c r="B60" s="106" t="s">
        <v>191</v>
      </c>
      <c r="C60" s="201" t="s">
        <v>56</v>
      </c>
      <c r="D60" s="1063">
        <v>16</v>
      </c>
      <c r="E60" s="1064">
        <v>46</v>
      </c>
      <c r="F60" s="1064" t="b">
        <f t="shared" si="23"/>
        <v>1</v>
      </c>
      <c r="G60" s="1065" t="s">
        <v>413</v>
      </c>
      <c r="H60" s="1066">
        <f aca="true" t="shared" si="29" ref="H60:V60">W60/$W60*100</f>
        <v>100</v>
      </c>
      <c r="I60" s="1067">
        <f t="shared" si="29"/>
        <v>69.80482204362801</v>
      </c>
      <c r="J60" s="1083">
        <f t="shared" si="29"/>
        <v>23.19173363949483</v>
      </c>
      <c r="K60" s="1071">
        <f t="shared" si="29"/>
        <v>46.61308840413318</v>
      </c>
      <c r="L60" s="1070">
        <f t="shared" si="29"/>
        <v>0.2296211251435132</v>
      </c>
      <c r="M60" s="1068">
        <f t="shared" si="29"/>
        <v>0.1148105625717566</v>
      </c>
      <c r="N60" s="1071">
        <f t="shared" si="29"/>
        <v>0.2296211251435132</v>
      </c>
      <c r="O60" s="1070">
        <f t="shared" si="29"/>
        <v>29.73593570608496</v>
      </c>
      <c r="P60" s="1068">
        <f t="shared" si="29"/>
        <v>0</v>
      </c>
      <c r="Q60" s="1082">
        <f t="shared" si="29"/>
        <v>28.587830080367393</v>
      </c>
      <c r="R60" s="1073">
        <f t="shared" si="29"/>
        <v>1.1481056257175661</v>
      </c>
      <c r="S60" s="1073">
        <f t="shared" si="29"/>
        <v>0</v>
      </c>
      <c r="T60" s="1073">
        <f t="shared" si="29"/>
        <v>0</v>
      </c>
      <c r="U60" s="1071">
        <f t="shared" si="29"/>
        <v>0</v>
      </c>
      <c r="V60" s="1074">
        <f t="shared" si="29"/>
        <v>0.1148105625717566</v>
      </c>
      <c r="W60" s="1075">
        <v>8710</v>
      </c>
      <c r="X60" s="1076">
        <v>6080</v>
      </c>
      <c r="Y60" s="1077">
        <v>2020</v>
      </c>
      <c r="Z60" s="1078">
        <v>4060</v>
      </c>
      <c r="AA60" s="1076">
        <v>20</v>
      </c>
      <c r="AB60" s="1077">
        <v>10</v>
      </c>
      <c r="AC60" s="1078">
        <v>20</v>
      </c>
      <c r="AD60" s="1076">
        <v>2590</v>
      </c>
      <c r="AE60" s="1077"/>
      <c r="AF60" s="1080">
        <v>2490</v>
      </c>
      <c r="AG60" s="1080">
        <v>100</v>
      </c>
      <c r="AH60" s="1080">
        <f>SUM(AI60:AJ60)</f>
        <v>0</v>
      </c>
      <c r="AI60" s="1080"/>
      <c r="AJ60" s="1078"/>
      <c r="AK60" s="1081">
        <v>10</v>
      </c>
    </row>
    <row r="61" spans="2:37" ht="13.5">
      <c r="B61" s="106" t="s">
        <v>191</v>
      </c>
      <c r="C61" s="201" t="s">
        <v>194</v>
      </c>
      <c r="D61" s="1063">
        <v>52</v>
      </c>
      <c r="E61" s="1064">
        <v>47</v>
      </c>
      <c r="F61" s="1064" t="b">
        <f t="shared" si="23"/>
        <v>0</v>
      </c>
      <c r="G61" s="1084"/>
      <c r="H61" s="1092"/>
      <c r="I61" s="1093"/>
      <c r="J61" s="1072"/>
      <c r="K61" s="1094"/>
      <c r="L61" s="1093"/>
      <c r="M61" s="1072"/>
      <c r="N61" s="1094"/>
      <c r="O61" s="1093"/>
      <c r="P61" s="1072"/>
      <c r="Q61" s="1095"/>
      <c r="R61" s="1095"/>
      <c r="S61" s="1095"/>
      <c r="T61" s="1095"/>
      <c r="U61" s="1094"/>
      <c r="V61" s="1096"/>
      <c r="W61" s="1097"/>
      <c r="X61" s="1098"/>
      <c r="Y61" s="1079"/>
      <c r="Z61" s="1099"/>
      <c r="AA61" s="1098"/>
      <c r="AB61" s="1079"/>
      <c r="AC61" s="1099"/>
      <c r="AD61" s="1098"/>
      <c r="AE61" s="1079"/>
      <c r="AF61" s="1100"/>
      <c r="AG61" s="1100"/>
      <c r="AH61" s="1100"/>
      <c r="AI61" s="1100"/>
      <c r="AJ61" s="1099"/>
      <c r="AK61" s="1101"/>
    </row>
    <row r="62" spans="2:37" ht="13.5">
      <c r="B62" s="106" t="s">
        <v>191</v>
      </c>
      <c r="C62" s="201" t="s">
        <v>58</v>
      </c>
      <c r="D62" s="1063">
        <v>53</v>
      </c>
      <c r="E62" s="1064">
        <v>76</v>
      </c>
      <c r="F62" s="1064" t="b">
        <f t="shared" si="23"/>
        <v>0</v>
      </c>
      <c r="G62" s="1084"/>
      <c r="H62" s="1092"/>
      <c r="I62" s="1093"/>
      <c r="J62" s="1072"/>
      <c r="K62" s="1094"/>
      <c r="L62" s="1093"/>
      <c r="M62" s="1072"/>
      <c r="N62" s="1094"/>
      <c r="O62" s="1093"/>
      <c r="P62" s="1072"/>
      <c r="Q62" s="1095"/>
      <c r="R62" s="1095"/>
      <c r="S62" s="1095"/>
      <c r="T62" s="1095"/>
      <c r="U62" s="1094"/>
      <c r="V62" s="1096"/>
      <c r="W62" s="1097"/>
      <c r="X62" s="1098"/>
      <c r="Y62" s="1079"/>
      <c r="Z62" s="1099"/>
      <c r="AA62" s="1098"/>
      <c r="AB62" s="1079"/>
      <c r="AC62" s="1099"/>
      <c r="AD62" s="1098"/>
      <c r="AE62" s="1079"/>
      <c r="AF62" s="1100"/>
      <c r="AG62" s="1100"/>
      <c r="AH62" s="1100"/>
      <c r="AI62" s="1100"/>
      <c r="AJ62" s="1099"/>
      <c r="AK62" s="1101"/>
    </row>
    <row r="63" spans="2:37" ht="13.5">
      <c r="B63" s="106" t="s">
        <v>191</v>
      </c>
      <c r="C63" s="201" t="s">
        <v>195</v>
      </c>
      <c r="D63" s="1063">
        <v>54</v>
      </c>
      <c r="E63" s="1064">
        <v>48</v>
      </c>
      <c r="F63" s="1064" t="b">
        <f t="shared" si="23"/>
        <v>0</v>
      </c>
      <c r="G63" s="1084"/>
      <c r="H63" s="1092"/>
      <c r="I63" s="1093"/>
      <c r="J63" s="1072"/>
      <c r="K63" s="1094"/>
      <c r="L63" s="1093"/>
      <c r="M63" s="1072"/>
      <c r="N63" s="1094"/>
      <c r="O63" s="1093"/>
      <c r="P63" s="1072"/>
      <c r="Q63" s="1095"/>
      <c r="R63" s="1095"/>
      <c r="S63" s="1095"/>
      <c r="T63" s="1095"/>
      <c r="U63" s="1094"/>
      <c r="V63" s="1096"/>
      <c r="W63" s="1097"/>
      <c r="X63" s="1098"/>
      <c r="Y63" s="1079"/>
      <c r="Z63" s="1099"/>
      <c r="AA63" s="1098"/>
      <c r="AB63" s="1079"/>
      <c r="AC63" s="1099"/>
      <c r="AD63" s="1098"/>
      <c r="AE63" s="1079"/>
      <c r="AF63" s="1100"/>
      <c r="AG63" s="1100"/>
      <c r="AH63" s="1100"/>
      <c r="AI63" s="1100"/>
      <c r="AJ63" s="1099"/>
      <c r="AK63" s="1101"/>
    </row>
    <row r="64" spans="2:37" ht="13.5">
      <c r="B64" s="106" t="s">
        <v>191</v>
      </c>
      <c r="C64" s="201" t="s">
        <v>196</v>
      </c>
      <c r="D64" s="1063">
        <v>55</v>
      </c>
      <c r="E64" s="1064">
        <v>50</v>
      </c>
      <c r="F64" s="1064" t="b">
        <f t="shared" si="23"/>
        <v>0</v>
      </c>
      <c r="G64" s="1084"/>
      <c r="H64" s="1092"/>
      <c r="I64" s="1093"/>
      <c r="J64" s="1072"/>
      <c r="K64" s="1094"/>
      <c r="L64" s="1093"/>
      <c r="M64" s="1072"/>
      <c r="N64" s="1094"/>
      <c r="O64" s="1093"/>
      <c r="P64" s="1072"/>
      <c r="Q64" s="1095"/>
      <c r="R64" s="1095"/>
      <c r="S64" s="1095"/>
      <c r="T64" s="1095"/>
      <c r="U64" s="1094"/>
      <c r="V64" s="1096"/>
      <c r="W64" s="1097"/>
      <c r="X64" s="1098"/>
      <c r="Y64" s="1079"/>
      <c r="Z64" s="1099"/>
      <c r="AA64" s="1098"/>
      <c r="AB64" s="1079"/>
      <c r="AC64" s="1099"/>
      <c r="AD64" s="1098"/>
      <c r="AE64" s="1079"/>
      <c r="AF64" s="1100"/>
      <c r="AG64" s="1100"/>
      <c r="AH64" s="1100"/>
      <c r="AI64" s="1100"/>
      <c r="AJ64" s="1099"/>
      <c r="AK64" s="1101"/>
    </row>
    <row r="65" spans="2:37" ht="13.5">
      <c r="B65" s="106" t="s">
        <v>191</v>
      </c>
      <c r="C65" s="201" t="s">
        <v>197</v>
      </c>
      <c r="D65" s="1063">
        <v>56</v>
      </c>
      <c r="E65" s="1064">
        <v>54</v>
      </c>
      <c r="F65" s="1064" t="b">
        <f t="shared" si="23"/>
        <v>0</v>
      </c>
      <c r="G65" s="1084"/>
      <c r="H65" s="1092"/>
      <c r="I65" s="1093"/>
      <c r="J65" s="1072"/>
      <c r="K65" s="1094"/>
      <c r="L65" s="1093"/>
      <c r="M65" s="1072"/>
      <c r="N65" s="1094"/>
      <c r="O65" s="1093"/>
      <c r="P65" s="1072"/>
      <c r="Q65" s="1095"/>
      <c r="R65" s="1095"/>
      <c r="S65" s="1095"/>
      <c r="T65" s="1095"/>
      <c r="U65" s="1094"/>
      <c r="V65" s="1096"/>
      <c r="W65" s="1097"/>
      <c r="X65" s="1098"/>
      <c r="Y65" s="1079"/>
      <c r="Z65" s="1099"/>
      <c r="AA65" s="1098"/>
      <c r="AB65" s="1079"/>
      <c r="AC65" s="1099"/>
      <c r="AD65" s="1098"/>
      <c r="AE65" s="1079"/>
      <c r="AF65" s="1100"/>
      <c r="AG65" s="1100"/>
      <c r="AH65" s="1100"/>
      <c r="AI65" s="1100"/>
      <c r="AJ65" s="1099"/>
      <c r="AK65" s="1101"/>
    </row>
    <row r="66" spans="1:37" ht="13.5">
      <c r="A66" s="135" t="s">
        <v>198</v>
      </c>
      <c r="B66" s="161" t="s">
        <v>191</v>
      </c>
      <c r="C66" s="162" t="s">
        <v>199</v>
      </c>
      <c r="D66" s="1063"/>
      <c r="E66" s="1064">
        <v>49</v>
      </c>
      <c r="F66" s="1064" t="b">
        <f t="shared" si="23"/>
        <v>0</v>
      </c>
      <c r="G66" s="1084"/>
      <c r="H66" s="1092"/>
      <c r="I66" s="1093"/>
      <c r="J66" s="1072"/>
      <c r="K66" s="1094"/>
      <c r="L66" s="1093"/>
      <c r="M66" s="1072"/>
      <c r="N66" s="1094"/>
      <c r="O66" s="1093"/>
      <c r="P66" s="1072"/>
      <c r="Q66" s="1095"/>
      <c r="R66" s="1095"/>
      <c r="S66" s="1095"/>
      <c r="T66" s="1095"/>
      <c r="U66" s="1094"/>
      <c r="V66" s="1096"/>
      <c r="W66" s="1097"/>
      <c r="X66" s="1098"/>
      <c r="Y66" s="1079"/>
      <c r="Z66" s="1099"/>
      <c r="AA66" s="1098"/>
      <c r="AB66" s="1079"/>
      <c r="AC66" s="1099"/>
      <c r="AD66" s="1098"/>
      <c r="AE66" s="1079"/>
      <c r="AF66" s="1100"/>
      <c r="AG66" s="1100"/>
      <c r="AH66" s="1100"/>
      <c r="AI66" s="1100"/>
      <c r="AJ66" s="1099"/>
      <c r="AK66" s="1101"/>
    </row>
    <row r="67" spans="1:37" ht="13.5">
      <c r="A67" s="135" t="s">
        <v>198</v>
      </c>
      <c r="B67" s="161" t="s">
        <v>191</v>
      </c>
      <c r="C67" s="162" t="s">
        <v>200</v>
      </c>
      <c r="D67" s="1063"/>
      <c r="E67" s="1064">
        <v>51</v>
      </c>
      <c r="F67" s="1064" t="b">
        <f t="shared" si="23"/>
        <v>1</v>
      </c>
      <c r="G67" s="1065" t="s">
        <v>414</v>
      </c>
      <c r="H67" s="1066">
        <f aca="true" t="shared" si="30" ref="H67:O67">W67/$W67*100</f>
        <v>100</v>
      </c>
      <c r="I67" s="1067">
        <f t="shared" si="30"/>
        <v>87.79411764705883</v>
      </c>
      <c r="J67" s="1083">
        <f t="shared" si="30"/>
        <v>37.35294117647059</v>
      </c>
      <c r="K67" s="1069">
        <f t="shared" si="30"/>
        <v>50.588235294117645</v>
      </c>
      <c r="L67" s="1067">
        <f t="shared" si="30"/>
        <v>3.088235294117647</v>
      </c>
      <c r="M67" s="1083">
        <f t="shared" si="30"/>
        <v>2.5</v>
      </c>
      <c r="N67" s="1071">
        <f t="shared" si="30"/>
        <v>0.5882352941176471</v>
      </c>
      <c r="O67" s="1070">
        <f t="shared" si="30"/>
        <v>9.117647058823529</v>
      </c>
      <c r="P67" s="1072"/>
      <c r="Q67" s="1073">
        <f>AF67/$W67*100</f>
        <v>6.61764705882353</v>
      </c>
      <c r="R67" s="1073">
        <f>AG67/$W67*100</f>
        <v>2.5</v>
      </c>
      <c r="S67" s="1095"/>
      <c r="T67" s="1073">
        <f>AI67/$W67*100</f>
        <v>0</v>
      </c>
      <c r="U67" s="1071">
        <f>AJ67/$W67*100</f>
        <v>0</v>
      </c>
      <c r="V67" s="1096"/>
      <c r="W67" s="1075">
        <v>6800</v>
      </c>
      <c r="X67" s="1076">
        <v>5970</v>
      </c>
      <c r="Y67" s="1077">
        <v>2540</v>
      </c>
      <c r="Z67" s="1078">
        <v>3440</v>
      </c>
      <c r="AA67" s="1076">
        <v>210</v>
      </c>
      <c r="AB67" s="1077">
        <v>170</v>
      </c>
      <c r="AC67" s="1078">
        <v>40</v>
      </c>
      <c r="AD67" s="1076">
        <v>620</v>
      </c>
      <c r="AE67" s="1079"/>
      <c r="AF67" s="1080">
        <v>450</v>
      </c>
      <c r="AG67" s="1080">
        <v>170</v>
      </c>
      <c r="AH67" s="1100"/>
      <c r="AI67" s="1080"/>
      <c r="AJ67" s="1078"/>
      <c r="AK67" s="1101"/>
    </row>
    <row r="68" spans="1:37" ht="13.5">
      <c r="A68" s="160" t="s">
        <v>201</v>
      </c>
      <c r="B68" s="161" t="s">
        <v>191</v>
      </c>
      <c r="C68" s="162" t="s">
        <v>202</v>
      </c>
      <c r="D68" s="1063"/>
      <c r="E68" s="1064">
        <v>52</v>
      </c>
      <c r="F68" s="1064" t="b">
        <f t="shared" si="23"/>
        <v>0</v>
      </c>
      <c r="G68" s="1084"/>
      <c r="H68" s="1092"/>
      <c r="I68" s="1093"/>
      <c r="J68" s="1072"/>
      <c r="K68" s="1094"/>
      <c r="L68" s="1093"/>
      <c r="M68" s="1072"/>
      <c r="N68" s="1094"/>
      <c r="O68" s="1093"/>
      <c r="P68" s="1072"/>
      <c r="Q68" s="1095"/>
      <c r="R68" s="1095"/>
      <c r="S68" s="1095"/>
      <c r="T68" s="1095"/>
      <c r="U68" s="1094"/>
      <c r="V68" s="1096"/>
      <c r="W68" s="1097"/>
      <c r="X68" s="1098"/>
      <c r="Y68" s="1079"/>
      <c r="Z68" s="1099"/>
      <c r="AA68" s="1098"/>
      <c r="AB68" s="1079"/>
      <c r="AC68" s="1099"/>
      <c r="AD68" s="1098"/>
      <c r="AE68" s="1079"/>
      <c r="AF68" s="1100"/>
      <c r="AG68" s="1100"/>
      <c r="AH68" s="1100"/>
      <c r="AI68" s="1100"/>
      <c r="AJ68" s="1099"/>
      <c r="AK68" s="1101"/>
    </row>
    <row r="69" spans="1:37" ht="13.5">
      <c r="A69" s="160" t="s">
        <v>201</v>
      </c>
      <c r="B69" s="161" t="s">
        <v>191</v>
      </c>
      <c r="C69" s="162" t="s">
        <v>203</v>
      </c>
      <c r="D69" s="1063"/>
      <c r="E69" s="1064">
        <v>53</v>
      </c>
      <c r="F69" s="1064" t="b">
        <f t="shared" si="23"/>
        <v>0</v>
      </c>
      <c r="G69" s="1084"/>
      <c r="H69" s="1092"/>
      <c r="I69" s="1093"/>
      <c r="J69" s="1072"/>
      <c r="K69" s="1094"/>
      <c r="L69" s="1093"/>
      <c r="M69" s="1072"/>
      <c r="N69" s="1094"/>
      <c r="O69" s="1093"/>
      <c r="P69" s="1072"/>
      <c r="Q69" s="1095"/>
      <c r="R69" s="1095"/>
      <c r="S69" s="1095"/>
      <c r="T69" s="1095"/>
      <c r="U69" s="1094"/>
      <c r="V69" s="1096"/>
      <c r="W69" s="1097"/>
      <c r="X69" s="1098"/>
      <c r="Y69" s="1079"/>
      <c r="Z69" s="1099"/>
      <c r="AA69" s="1098"/>
      <c r="AB69" s="1079"/>
      <c r="AC69" s="1099"/>
      <c r="AD69" s="1098"/>
      <c r="AE69" s="1079"/>
      <c r="AF69" s="1100"/>
      <c r="AG69" s="1100"/>
      <c r="AH69" s="1100"/>
      <c r="AI69" s="1100"/>
      <c r="AJ69" s="1099"/>
      <c r="AK69" s="1101"/>
    </row>
    <row r="70" spans="1:37" ht="13.5">
      <c r="A70" s="160" t="s">
        <v>201</v>
      </c>
      <c r="B70" s="161" t="s">
        <v>191</v>
      </c>
      <c r="C70" s="162" t="s">
        <v>204</v>
      </c>
      <c r="D70" s="1063"/>
      <c r="E70" s="1064">
        <v>55</v>
      </c>
      <c r="F70" s="1064" t="b">
        <f t="shared" si="23"/>
        <v>0</v>
      </c>
      <c r="G70" s="1084"/>
      <c r="H70" s="1092"/>
      <c r="I70" s="1093"/>
      <c r="J70" s="1072"/>
      <c r="K70" s="1094"/>
      <c r="L70" s="1093"/>
      <c r="M70" s="1072"/>
      <c r="N70" s="1094"/>
      <c r="O70" s="1093"/>
      <c r="P70" s="1072"/>
      <c r="Q70" s="1095"/>
      <c r="R70" s="1095"/>
      <c r="S70" s="1095"/>
      <c r="T70" s="1095"/>
      <c r="U70" s="1094"/>
      <c r="V70" s="1096"/>
      <c r="W70" s="1097"/>
      <c r="X70" s="1098"/>
      <c r="Y70" s="1079"/>
      <c r="Z70" s="1099"/>
      <c r="AA70" s="1098"/>
      <c r="AB70" s="1079"/>
      <c r="AC70" s="1099"/>
      <c r="AD70" s="1098"/>
      <c r="AE70" s="1079"/>
      <c r="AF70" s="1100"/>
      <c r="AG70" s="1100"/>
      <c r="AH70" s="1100"/>
      <c r="AI70" s="1100"/>
      <c r="AJ70" s="1099"/>
      <c r="AK70" s="1101"/>
    </row>
    <row r="71" spans="1:37" ht="13.5">
      <c r="A71" s="160" t="s">
        <v>201</v>
      </c>
      <c r="B71" s="161" t="s">
        <v>191</v>
      </c>
      <c r="C71" s="162" t="s">
        <v>205</v>
      </c>
      <c r="D71" s="1063"/>
      <c r="E71" s="1064">
        <v>56</v>
      </c>
      <c r="F71" s="1064" t="b">
        <f t="shared" si="23"/>
        <v>0</v>
      </c>
      <c r="G71" s="1084"/>
      <c r="H71" s="1092"/>
      <c r="I71" s="1093"/>
      <c r="J71" s="1072"/>
      <c r="K71" s="1094"/>
      <c r="L71" s="1093"/>
      <c r="M71" s="1072"/>
      <c r="N71" s="1094"/>
      <c r="O71" s="1093"/>
      <c r="P71" s="1072"/>
      <c r="Q71" s="1095"/>
      <c r="R71" s="1095"/>
      <c r="S71" s="1095"/>
      <c r="T71" s="1095"/>
      <c r="U71" s="1094"/>
      <c r="V71" s="1096"/>
      <c r="W71" s="1097"/>
      <c r="X71" s="1098"/>
      <c r="Y71" s="1079"/>
      <c r="Z71" s="1099"/>
      <c r="AA71" s="1098"/>
      <c r="AB71" s="1079"/>
      <c r="AC71" s="1099"/>
      <c r="AD71" s="1098"/>
      <c r="AE71" s="1079"/>
      <c r="AF71" s="1100"/>
      <c r="AG71" s="1100"/>
      <c r="AH71" s="1100"/>
      <c r="AI71" s="1100"/>
      <c r="AJ71" s="1099"/>
      <c r="AK71" s="1101"/>
    </row>
    <row r="72" spans="1:37" ht="13.5">
      <c r="A72" s="160" t="s">
        <v>201</v>
      </c>
      <c r="B72" s="161" t="s">
        <v>191</v>
      </c>
      <c r="C72" s="162" t="s">
        <v>206</v>
      </c>
      <c r="D72" s="1063"/>
      <c r="E72" s="1064">
        <v>57</v>
      </c>
      <c r="F72" s="1064" t="b">
        <f t="shared" si="23"/>
        <v>0</v>
      </c>
      <c r="G72" s="1084"/>
      <c r="H72" s="1092"/>
      <c r="I72" s="1093"/>
      <c r="J72" s="1072"/>
      <c r="K72" s="1094"/>
      <c r="L72" s="1093"/>
      <c r="M72" s="1072"/>
      <c r="N72" s="1094"/>
      <c r="O72" s="1093"/>
      <c r="P72" s="1072"/>
      <c r="Q72" s="1095"/>
      <c r="R72" s="1095"/>
      <c r="S72" s="1095"/>
      <c r="T72" s="1095"/>
      <c r="U72" s="1094"/>
      <c r="V72" s="1096"/>
      <c r="W72" s="1097"/>
      <c r="X72" s="1098"/>
      <c r="Y72" s="1079"/>
      <c r="Z72" s="1099"/>
      <c r="AA72" s="1098"/>
      <c r="AB72" s="1079"/>
      <c r="AC72" s="1099"/>
      <c r="AD72" s="1098"/>
      <c r="AE72" s="1079"/>
      <c r="AF72" s="1100"/>
      <c r="AG72" s="1100"/>
      <c r="AH72" s="1100"/>
      <c r="AI72" s="1100"/>
      <c r="AJ72" s="1099"/>
      <c r="AK72" s="1101"/>
    </row>
    <row r="73" spans="1:37" ht="13.5">
      <c r="A73" s="160" t="s">
        <v>201</v>
      </c>
      <c r="B73" s="161" t="s">
        <v>191</v>
      </c>
      <c r="C73" s="162" t="s">
        <v>207</v>
      </c>
      <c r="D73" s="1063"/>
      <c r="E73" s="1064">
        <v>58</v>
      </c>
      <c r="F73" s="1064" t="b">
        <f aca="true" t="shared" si="31" ref="F73:F92">EXACT(C73,G73)</f>
        <v>0</v>
      </c>
      <c r="G73" s="1084"/>
      <c r="H73" s="1092"/>
      <c r="I73" s="1093"/>
      <c r="J73" s="1072"/>
      <c r="K73" s="1094"/>
      <c r="L73" s="1093"/>
      <c r="M73" s="1072"/>
      <c r="N73" s="1094"/>
      <c r="O73" s="1093"/>
      <c r="P73" s="1072"/>
      <c r="Q73" s="1095"/>
      <c r="R73" s="1095"/>
      <c r="S73" s="1095"/>
      <c r="T73" s="1095"/>
      <c r="U73" s="1094"/>
      <c r="V73" s="1096"/>
      <c r="W73" s="1097"/>
      <c r="X73" s="1098"/>
      <c r="Y73" s="1079"/>
      <c r="Z73" s="1099"/>
      <c r="AA73" s="1098"/>
      <c r="AB73" s="1079"/>
      <c r="AC73" s="1099"/>
      <c r="AD73" s="1098"/>
      <c r="AE73" s="1079"/>
      <c r="AF73" s="1100"/>
      <c r="AG73" s="1100"/>
      <c r="AH73" s="1100"/>
      <c r="AI73" s="1100"/>
      <c r="AJ73" s="1099"/>
      <c r="AK73" s="1101"/>
    </row>
    <row r="74" spans="1:37" ht="13.5">
      <c r="A74" s="160" t="s">
        <v>201</v>
      </c>
      <c r="B74" s="161" t="s">
        <v>191</v>
      </c>
      <c r="C74" s="162" t="s">
        <v>208</v>
      </c>
      <c r="D74" s="1063"/>
      <c r="E74" s="1064">
        <v>59</v>
      </c>
      <c r="F74" s="1064" t="b">
        <f t="shared" si="31"/>
        <v>0</v>
      </c>
      <c r="G74" s="1084"/>
      <c r="H74" s="1092"/>
      <c r="I74" s="1093"/>
      <c r="J74" s="1072"/>
      <c r="K74" s="1094"/>
      <c r="L74" s="1093"/>
      <c r="M74" s="1072"/>
      <c r="N74" s="1094"/>
      <c r="O74" s="1093"/>
      <c r="P74" s="1072"/>
      <c r="Q74" s="1095"/>
      <c r="R74" s="1095"/>
      <c r="S74" s="1095"/>
      <c r="T74" s="1095"/>
      <c r="U74" s="1094"/>
      <c r="V74" s="1096"/>
      <c r="W74" s="1097"/>
      <c r="X74" s="1098"/>
      <c r="Y74" s="1079"/>
      <c r="Z74" s="1099"/>
      <c r="AA74" s="1098"/>
      <c r="AB74" s="1079"/>
      <c r="AC74" s="1099"/>
      <c r="AD74" s="1098"/>
      <c r="AE74" s="1079"/>
      <c r="AF74" s="1100"/>
      <c r="AG74" s="1100"/>
      <c r="AH74" s="1100"/>
      <c r="AI74" s="1100"/>
      <c r="AJ74" s="1099"/>
      <c r="AK74" s="1101"/>
    </row>
    <row r="75" spans="1:37" ht="13.5">
      <c r="A75" s="160" t="s">
        <v>209</v>
      </c>
      <c r="B75" s="163" t="s">
        <v>191</v>
      </c>
      <c r="C75" s="271" t="s">
        <v>210</v>
      </c>
      <c r="D75" s="1102"/>
      <c r="E75" s="1103">
        <v>60</v>
      </c>
      <c r="F75" s="1103" t="b">
        <f t="shared" si="31"/>
        <v>0</v>
      </c>
      <c r="G75" s="1152"/>
      <c r="H75" s="1105"/>
      <c r="I75" s="1106"/>
      <c r="J75" s="1107"/>
      <c r="K75" s="1108"/>
      <c r="L75" s="1106"/>
      <c r="M75" s="1107"/>
      <c r="N75" s="1108"/>
      <c r="O75" s="1106"/>
      <c r="P75" s="1107"/>
      <c r="Q75" s="1109"/>
      <c r="R75" s="1109"/>
      <c r="S75" s="1109"/>
      <c r="T75" s="1109"/>
      <c r="U75" s="1108"/>
      <c r="V75" s="1110"/>
      <c r="W75" s="1153"/>
      <c r="X75" s="1154"/>
      <c r="Y75" s="1089"/>
      <c r="Z75" s="1155"/>
      <c r="AA75" s="1154"/>
      <c r="AB75" s="1089"/>
      <c r="AC75" s="1155"/>
      <c r="AD75" s="1154"/>
      <c r="AE75" s="1089"/>
      <c r="AF75" s="1156"/>
      <c r="AG75" s="1156"/>
      <c r="AH75" s="1156"/>
      <c r="AI75" s="1156"/>
      <c r="AJ75" s="1155"/>
      <c r="AK75" s="1157"/>
    </row>
    <row r="76" spans="1:37" ht="13.5">
      <c r="A76" s="135" t="s">
        <v>211</v>
      </c>
      <c r="B76" s="179" t="s">
        <v>212</v>
      </c>
      <c r="C76" s="180" t="s">
        <v>213</v>
      </c>
      <c r="D76" s="1044">
        <v>36</v>
      </c>
      <c r="E76" s="1045">
        <v>61</v>
      </c>
      <c r="F76" s="1045" t="b">
        <f t="shared" si="31"/>
        <v>0</v>
      </c>
      <c r="G76" s="1046"/>
      <c r="H76" s="1158"/>
      <c r="I76" s="1159"/>
      <c r="J76" s="1053"/>
      <c r="K76" s="1160"/>
      <c r="L76" s="1159"/>
      <c r="M76" s="1053"/>
      <c r="N76" s="1160"/>
      <c r="O76" s="1159"/>
      <c r="P76" s="1053"/>
      <c r="Q76" s="1161"/>
      <c r="R76" s="1161"/>
      <c r="S76" s="1161"/>
      <c r="T76" s="1161"/>
      <c r="U76" s="1160"/>
      <c r="V76" s="1162"/>
      <c r="W76" s="1163"/>
      <c r="X76" s="1164"/>
      <c r="Y76" s="1060"/>
      <c r="Z76" s="1165"/>
      <c r="AA76" s="1164"/>
      <c r="AB76" s="1060"/>
      <c r="AC76" s="1165"/>
      <c r="AD76" s="1164"/>
      <c r="AE76" s="1060"/>
      <c r="AF76" s="1166"/>
      <c r="AG76" s="1166"/>
      <c r="AH76" s="1166"/>
      <c r="AI76" s="1166"/>
      <c r="AJ76" s="1165"/>
      <c r="AK76" s="1167"/>
    </row>
    <row r="77" spans="2:37" ht="13.5">
      <c r="B77" s="205" t="s">
        <v>212</v>
      </c>
      <c r="C77" s="206" t="s">
        <v>72</v>
      </c>
      <c r="D77" s="1102">
        <v>49</v>
      </c>
      <c r="E77" s="1103">
        <v>62</v>
      </c>
      <c r="F77" s="1103" t="b">
        <f t="shared" si="31"/>
        <v>0</v>
      </c>
      <c r="G77" s="1152"/>
      <c r="H77" s="1105"/>
      <c r="I77" s="1106"/>
      <c r="J77" s="1107"/>
      <c r="K77" s="1108"/>
      <c r="L77" s="1106"/>
      <c r="M77" s="1107"/>
      <c r="N77" s="1108"/>
      <c r="O77" s="1106"/>
      <c r="P77" s="1107"/>
      <c r="Q77" s="1109"/>
      <c r="R77" s="1109"/>
      <c r="S77" s="1109"/>
      <c r="T77" s="1109"/>
      <c r="U77" s="1108"/>
      <c r="V77" s="1110"/>
      <c r="W77" s="1153"/>
      <c r="X77" s="1154"/>
      <c r="Y77" s="1089"/>
      <c r="Z77" s="1155"/>
      <c r="AA77" s="1154"/>
      <c r="AB77" s="1089"/>
      <c r="AC77" s="1155"/>
      <c r="AD77" s="1154"/>
      <c r="AE77" s="1089"/>
      <c r="AF77" s="1156"/>
      <c r="AG77" s="1156"/>
      <c r="AH77" s="1156"/>
      <c r="AI77" s="1156"/>
      <c r="AJ77" s="1155"/>
      <c r="AK77" s="1157"/>
    </row>
    <row r="78" spans="2:37" ht="13.5">
      <c r="B78" s="85" t="s">
        <v>214</v>
      </c>
      <c r="C78" s="245" t="s">
        <v>73</v>
      </c>
      <c r="D78" s="1063">
        <v>45</v>
      </c>
      <c r="E78" s="1064">
        <v>66</v>
      </c>
      <c r="F78" s="1064" t="b">
        <f t="shared" si="31"/>
        <v>1</v>
      </c>
      <c r="G78" s="1065" t="s">
        <v>415</v>
      </c>
      <c r="H78" s="1066">
        <f aca="true" t="shared" si="32" ref="H78:V78">W78/$W78*100</f>
        <v>100</v>
      </c>
      <c r="I78" s="1067">
        <f t="shared" si="32"/>
        <v>98.4472049689441</v>
      </c>
      <c r="J78" s="1083">
        <f t="shared" si="32"/>
        <v>34.62732919254658</v>
      </c>
      <c r="K78" s="1069">
        <f t="shared" si="32"/>
        <v>63.81987577639752</v>
      </c>
      <c r="L78" s="1070">
        <f t="shared" si="32"/>
        <v>0</v>
      </c>
      <c r="M78" s="1068">
        <f t="shared" si="32"/>
        <v>0</v>
      </c>
      <c r="N78" s="1071">
        <f t="shared" si="32"/>
        <v>0</v>
      </c>
      <c r="O78" s="1070">
        <f t="shared" si="32"/>
        <v>1.2422360248447204</v>
      </c>
      <c r="P78" s="1068">
        <f t="shared" si="32"/>
        <v>0</v>
      </c>
      <c r="Q78" s="1073">
        <f t="shared" si="32"/>
        <v>1.2422360248447204</v>
      </c>
      <c r="R78" s="1073">
        <f t="shared" si="32"/>
        <v>0</v>
      </c>
      <c r="S78" s="1073">
        <f t="shared" si="32"/>
        <v>0</v>
      </c>
      <c r="T78" s="1073">
        <f t="shared" si="32"/>
        <v>0</v>
      </c>
      <c r="U78" s="1071">
        <f t="shared" si="32"/>
        <v>0</v>
      </c>
      <c r="V78" s="1074">
        <f t="shared" si="32"/>
        <v>0.3105590062111801</v>
      </c>
      <c r="W78" s="1075">
        <v>6440</v>
      </c>
      <c r="X78" s="1076">
        <v>6340</v>
      </c>
      <c r="Y78" s="1077">
        <v>2230</v>
      </c>
      <c r="Z78" s="1078">
        <v>4110</v>
      </c>
      <c r="AA78" s="1076"/>
      <c r="AB78" s="1077"/>
      <c r="AC78" s="1078"/>
      <c r="AD78" s="1076">
        <v>80</v>
      </c>
      <c r="AE78" s="1077"/>
      <c r="AF78" s="1080">
        <v>80</v>
      </c>
      <c r="AG78" s="1080"/>
      <c r="AH78" s="1080"/>
      <c r="AI78" s="1080"/>
      <c r="AJ78" s="1078"/>
      <c r="AK78" s="1081">
        <v>20</v>
      </c>
    </row>
    <row r="79" spans="2:37" ht="13.5">
      <c r="B79" s="106" t="s">
        <v>214</v>
      </c>
      <c r="C79" s="201" t="s">
        <v>74</v>
      </c>
      <c r="D79" s="1063">
        <v>48</v>
      </c>
      <c r="E79" s="1064">
        <v>68</v>
      </c>
      <c r="F79" s="1064" t="b">
        <f t="shared" si="31"/>
        <v>0</v>
      </c>
      <c r="G79" s="1084"/>
      <c r="H79" s="1092"/>
      <c r="I79" s="1093"/>
      <c r="J79" s="1072"/>
      <c r="K79" s="1094"/>
      <c r="L79" s="1093"/>
      <c r="M79" s="1072"/>
      <c r="N79" s="1094"/>
      <c r="O79" s="1093"/>
      <c r="P79" s="1072"/>
      <c r="Q79" s="1095"/>
      <c r="R79" s="1095"/>
      <c r="S79" s="1095"/>
      <c r="T79" s="1095"/>
      <c r="U79" s="1094"/>
      <c r="V79" s="1096"/>
      <c r="W79" s="1097"/>
      <c r="X79" s="1098"/>
      <c r="Y79" s="1079"/>
      <c r="Z79" s="1099"/>
      <c r="AA79" s="1098"/>
      <c r="AB79" s="1079"/>
      <c r="AC79" s="1099"/>
      <c r="AD79" s="1098"/>
      <c r="AE79" s="1079"/>
      <c r="AF79" s="1100"/>
      <c r="AG79" s="1100"/>
      <c r="AH79" s="1100"/>
      <c r="AI79" s="1100"/>
      <c r="AJ79" s="1099"/>
      <c r="AK79" s="1101"/>
    </row>
    <row r="80" spans="2:37" ht="13.5">
      <c r="B80" s="106" t="s">
        <v>214</v>
      </c>
      <c r="C80" s="201" t="s">
        <v>75</v>
      </c>
      <c r="D80" s="1063">
        <v>50</v>
      </c>
      <c r="E80" s="1064">
        <v>69</v>
      </c>
      <c r="F80" s="1064" t="b">
        <f t="shared" si="31"/>
        <v>0</v>
      </c>
      <c r="G80" s="1187"/>
      <c r="H80" s="1092"/>
      <c r="I80" s="1093"/>
      <c r="J80" s="1072"/>
      <c r="K80" s="1094"/>
      <c r="L80" s="1093"/>
      <c r="M80" s="1072"/>
      <c r="N80" s="1094"/>
      <c r="O80" s="1093"/>
      <c r="P80" s="1072"/>
      <c r="Q80" s="1095"/>
      <c r="R80" s="1095"/>
      <c r="S80" s="1095"/>
      <c r="T80" s="1095"/>
      <c r="U80" s="1094"/>
      <c r="V80" s="1096"/>
      <c r="W80" s="1097"/>
      <c r="X80" s="1098"/>
      <c r="Y80" s="1079"/>
      <c r="Z80" s="1099"/>
      <c r="AA80" s="1098"/>
      <c r="AB80" s="1079"/>
      <c r="AC80" s="1099"/>
      <c r="AD80" s="1098"/>
      <c r="AE80" s="1079"/>
      <c r="AF80" s="1100"/>
      <c r="AG80" s="1100"/>
      <c r="AH80" s="1100"/>
      <c r="AI80" s="1100"/>
      <c r="AJ80" s="1099"/>
      <c r="AK80" s="1101"/>
    </row>
    <row r="81" spans="2:37" ht="13.5">
      <c r="B81" s="106" t="s">
        <v>214</v>
      </c>
      <c r="C81" s="201" t="s">
        <v>76</v>
      </c>
      <c r="D81" s="1063">
        <v>51</v>
      </c>
      <c r="E81" s="1064">
        <v>70</v>
      </c>
      <c r="F81" s="1064" t="b">
        <f t="shared" si="31"/>
        <v>0</v>
      </c>
      <c r="G81" s="1084"/>
      <c r="H81" s="1092"/>
      <c r="I81" s="1093"/>
      <c r="J81" s="1072"/>
      <c r="K81" s="1094"/>
      <c r="L81" s="1093"/>
      <c r="M81" s="1072"/>
      <c r="N81" s="1094"/>
      <c r="O81" s="1093"/>
      <c r="P81" s="1072"/>
      <c r="Q81" s="1095"/>
      <c r="R81" s="1095"/>
      <c r="S81" s="1095"/>
      <c r="T81" s="1095"/>
      <c r="U81" s="1094"/>
      <c r="V81" s="1096"/>
      <c r="W81" s="1097"/>
      <c r="X81" s="1098"/>
      <c r="Y81" s="1079"/>
      <c r="Z81" s="1099"/>
      <c r="AA81" s="1098"/>
      <c r="AB81" s="1079"/>
      <c r="AC81" s="1099"/>
      <c r="AD81" s="1098"/>
      <c r="AE81" s="1079"/>
      <c r="AF81" s="1100"/>
      <c r="AG81" s="1100"/>
      <c r="AH81" s="1100"/>
      <c r="AI81" s="1100"/>
      <c r="AJ81" s="1099"/>
      <c r="AK81" s="1101"/>
    </row>
    <row r="82" spans="1:37" ht="13.5">
      <c r="A82" s="160" t="s">
        <v>167</v>
      </c>
      <c r="B82" s="161" t="s">
        <v>214</v>
      </c>
      <c r="C82" s="162" t="s">
        <v>215</v>
      </c>
      <c r="D82" s="1063"/>
      <c r="E82" s="1064">
        <v>72</v>
      </c>
      <c r="F82" s="1064" t="b">
        <f t="shared" si="31"/>
        <v>0</v>
      </c>
      <c r="G82" s="1084"/>
      <c r="H82" s="1092"/>
      <c r="I82" s="1093"/>
      <c r="J82" s="1072"/>
      <c r="K82" s="1094"/>
      <c r="L82" s="1093"/>
      <c r="M82" s="1072"/>
      <c r="N82" s="1094"/>
      <c r="O82" s="1093"/>
      <c r="P82" s="1072"/>
      <c r="Q82" s="1095"/>
      <c r="R82" s="1095"/>
      <c r="S82" s="1095"/>
      <c r="T82" s="1095"/>
      <c r="U82" s="1094"/>
      <c r="V82" s="1096"/>
      <c r="W82" s="1097"/>
      <c r="X82" s="1098"/>
      <c r="Y82" s="1079"/>
      <c r="Z82" s="1099"/>
      <c r="AA82" s="1098"/>
      <c r="AB82" s="1079"/>
      <c r="AC82" s="1099"/>
      <c r="AD82" s="1098"/>
      <c r="AE82" s="1079"/>
      <c r="AF82" s="1100"/>
      <c r="AG82" s="1100"/>
      <c r="AH82" s="1100"/>
      <c r="AI82" s="1100"/>
      <c r="AJ82" s="1099"/>
      <c r="AK82" s="1101"/>
    </row>
    <row r="83" spans="1:37" ht="13.5">
      <c r="A83" s="160" t="s">
        <v>165</v>
      </c>
      <c r="B83" s="161" t="s">
        <v>214</v>
      </c>
      <c r="C83" s="162" t="s">
        <v>216</v>
      </c>
      <c r="D83" s="1063"/>
      <c r="E83" s="1064">
        <v>73</v>
      </c>
      <c r="F83" s="1064" t="b">
        <f t="shared" si="31"/>
        <v>0</v>
      </c>
      <c r="G83" s="1084"/>
      <c r="H83" s="1092"/>
      <c r="I83" s="1093"/>
      <c r="J83" s="1072"/>
      <c r="K83" s="1094"/>
      <c r="L83" s="1093"/>
      <c r="M83" s="1072"/>
      <c r="N83" s="1094"/>
      <c r="O83" s="1093"/>
      <c r="P83" s="1072"/>
      <c r="Q83" s="1095"/>
      <c r="R83" s="1095"/>
      <c r="S83" s="1095"/>
      <c r="T83" s="1095"/>
      <c r="U83" s="1094"/>
      <c r="V83" s="1096"/>
      <c r="W83" s="1097"/>
      <c r="X83" s="1098"/>
      <c r="Y83" s="1079"/>
      <c r="Z83" s="1099"/>
      <c r="AA83" s="1098"/>
      <c r="AB83" s="1079"/>
      <c r="AC83" s="1099"/>
      <c r="AD83" s="1098"/>
      <c r="AE83" s="1079"/>
      <c r="AF83" s="1100"/>
      <c r="AG83" s="1100"/>
      <c r="AH83" s="1100"/>
      <c r="AI83" s="1100"/>
      <c r="AJ83" s="1099"/>
      <c r="AK83" s="1101"/>
    </row>
    <row r="84" spans="1:37" ht="13.5">
      <c r="A84" s="160" t="s">
        <v>172</v>
      </c>
      <c r="B84" s="161" t="s">
        <v>214</v>
      </c>
      <c r="C84" s="162" t="s">
        <v>217</v>
      </c>
      <c r="D84" s="1063"/>
      <c r="E84" s="1064">
        <v>74</v>
      </c>
      <c r="F84" s="1064" t="b">
        <f t="shared" si="31"/>
        <v>1</v>
      </c>
      <c r="G84" s="1065" t="s">
        <v>416</v>
      </c>
      <c r="H84" s="1066">
        <f aca="true" t="shared" si="33" ref="H84:V84">W84/$W84*100</f>
        <v>100</v>
      </c>
      <c r="I84" s="1067">
        <f t="shared" si="33"/>
        <v>87.8293601003764</v>
      </c>
      <c r="J84" s="1083">
        <f t="shared" si="33"/>
        <v>23.086574654956085</v>
      </c>
      <c r="K84" s="1069">
        <f t="shared" si="33"/>
        <v>64.61731493099123</v>
      </c>
      <c r="L84" s="1070">
        <f t="shared" si="33"/>
        <v>0.5018820577164366</v>
      </c>
      <c r="M84" s="1068">
        <f t="shared" si="33"/>
        <v>0</v>
      </c>
      <c r="N84" s="1071">
        <f t="shared" si="33"/>
        <v>0.5018820577164366</v>
      </c>
      <c r="O84" s="1070">
        <f t="shared" si="33"/>
        <v>11.417816813048933</v>
      </c>
      <c r="P84" s="1068">
        <f t="shared" si="33"/>
        <v>0</v>
      </c>
      <c r="Q84" s="1073">
        <f t="shared" si="33"/>
        <v>8.531994981179423</v>
      </c>
      <c r="R84" s="1073">
        <f t="shared" si="33"/>
        <v>1.1292346298619824</v>
      </c>
      <c r="S84" s="1073">
        <f t="shared" si="33"/>
        <v>1.7565872020075282</v>
      </c>
      <c r="T84" s="1073">
        <f t="shared" si="33"/>
        <v>0</v>
      </c>
      <c r="U84" s="1071">
        <f t="shared" si="33"/>
        <v>0</v>
      </c>
      <c r="V84" s="1074">
        <f t="shared" si="33"/>
        <v>0.2509410288582183</v>
      </c>
      <c r="W84" s="1075">
        <v>7970</v>
      </c>
      <c r="X84" s="1076">
        <v>7000</v>
      </c>
      <c r="Y84" s="1077">
        <v>1840</v>
      </c>
      <c r="Z84" s="1078">
        <v>5150</v>
      </c>
      <c r="AA84" s="1076">
        <v>40</v>
      </c>
      <c r="AB84" s="1077"/>
      <c r="AC84" s="1078">
        <v>40</v>
      </c>
      <c r="AD84" s="1076">
        <v>910</v>
      </c>
      <c r="AE84" s="1077"/>
      <c r="AF84" s="1080">
        <v>680</v>
      </c>
      <c r="AG84" s="1080">
        <v>90</v>
      </c>
      <c r="AH84" s="1080">
        <v>140</v>
      </c>
      <c r="AI84" s="1080"/>
      <c r="AJ84" s="1078"/>
      <c r="AK84" s="1081">
        <v>20</v>
      </c>
    </row>
    <row r="85" spans="1:37" ht="13.5">
      <c r="A85" s="160" t="s">
        <v>172</v>
      </c>
      <c r="B85" s="161" t="s">
        <v>214</v>
      </c>
      <c r="C85" s="162" t="s">
        <v>218</v>
      </c>
      <c r="D85" s="1063"/>
      <c r="E85" s="1064">
        <v>75</v>
      </c>
      <c r="F85" s="1064" t="b">
        <f t="shared" si="31"/>
        <v>0</v>
      </c>
      <c r="G85" s="1084"/>
      <c r="H85" s="1092"/>
      <c r="I85" s="1093"/>
      <c r="J85" s="1072"/>
      <c r="K85" s="1094"/>
      <c r="L85" s="1093"/>
      <c r="M85" s="1072"/>
      <c r="N85" s="1094"/>
      <c r="O85" s="1093"/>
      <c r="P85" s="1072"/>
      <c r="Q85" s="1095"/>
      <c r="R85" s="1095"/>
      <c r="S85" s="1095"/>
      <c r="T85" s="1095"/>
      <c r="U85" s="1094"/>
      <c r="V85" s="1096"/>
      <c r="W85" s="1097"/>
      <c r="X85" s="1098"/>
      <c r="Y85" s="1079"/>
      <c r="Z85" s="1099"/>
      <c r="AA85" s="1098"/>
      <c r="AB85" s="1079"/>
      <c r="AC85" s="1099"/>
      <c r="AD85" s="1098"/>
      <c r="AE85" s="1079"/>
      <c r="AF85" s="1100"/>
      <c r="AG85" s="1100"/>
      <c r="AH85" s="1100"/>
      <c r="AI85" s="1100"/>
      <c r="AJ85" s="1099"/>
      <c r="AK85" s="1101"/>
    </row>
    <row r="86" spans="1:37" ht="13.5">
      <c r="A86" s="135" t="s">
        <v>198</v>
      </c>
      <c r="B86" s="163" t="s">
        <v>214</v>
      </c>
      <c r="C86" s="164" t="s">
        <v>219</v>
      </c>
      <c r="D86" s="1102"/>
      <c r="E86" s="1103">
        <v>77</v>
      </c>
      <c r="F86" s="1103" t="b">
        <f t="shared" si="31"/>
        <v>0</v>
      </c>
      <c r="G86" s="1152"/>
      <c r="H86" s="1105"/>
      <c r="I86" s="1106"/>
      <c r="J86" s="1107"/>
      <c r="K86" s="1108"/>
      <c r="L86" s="1106"/>
      <c r="M86" s="1107"/>
      <c r="N86" s="1108"/>
      <c r="O86" s="1106"/>
      <c r="P86" s="1107"/>
      <c r="Q86" s="1109"/>
      <c r="R86" s="1109"/>
      <c r="S86" s="1109"/>
      <c r="T86" s="1109"/>
      <c r="U86" s="1108"/>
      <c r="V86" s="1110"/>
      <c r="W86" s="1153"/>
      <c r="X86" s="1154"/>
      <c r="Y86" s="1089"/>
      <c r="Z86" s="1155"/>
      <c r="AA86" s="1154"/>
      <c r="AB86" s="1089"/>
      <c r="AC86" s="1155"/>
      <c r="AD86" s="1154"/>
      <c r="AE86" s="1089"/>
      <c r="AF86" s="1156"/>
      <c r="AG86" s="1156"/>
      <c r="AH86" s="1156"/>
      <c r="AI86" s="1156"/>
      <c r="AJ86" s="1155"/>
      <c r="AK86" s="1157"/>
    </row>
    <row r="87" spans="2:37" ht="13.5">
      <c r="B87" s="179" t="s">
        <v>220</v>
      </c>
      <c r="C87" s="872" t="s">
        <v>82</v>
      </c>
      <c r="D87" s="1044">
        <v>2</v>
      </c>
      <c r="E87" s="1045">
        <v>78</v>
      </c>
      <c r="F87" s="1045" t="b">
        <f t="shared" si="31"/>
        <v>1</v>
      </c>
      <c r="G87" s="1046" t="s">
        <v>417</v>
      </c>
      <c r="H87" s="1047">
        <f aca="true" t="shared" si="34" ref="H87:V89">W87/$W87*100</f>
        <v>100</v>
      </c>
      <c r="I87" s="1051">
        <f t="shared" si="34"/>
        <v>86.9309262166405</v>
      </c>
      <c r="J87" s="1188">
        <f t="shared" si="34"/>
        <v>24.725274725274726</v>
      </c>
      <c r="K87" s="1052">
        <f t="shared" si="34"/>
        <v>62.166405023547874</v>
      </c>
      <c r="L87" s="1048">
        <f t="shared" si="34"/>
        <v>2.39403453689168</v>
      </c>
      <c r="M87" s="1188">
        <f t="shared" si="34"/>
        <v>1.530612244897959</v>
      </c>
      <c r="N87" s="1050">
        <f t="shared" si="34"/>
        <v>0.902668759811617</v>
      </c>
      <c r="O87" s="1048">
        <f t="shared" si="34"/>
        <v>10.400313971742543</v>
      </c>
      <c r="P87" s="1049">
        <f t="shared" si="34"/>
        <v>0</v>
      </c>
      <c r="Q87" s="1151">
        <f t="shared" si="34"/>
        <v>5.023547880690738</v>
      </c>
      <c r="R87" s="1151">
        <f t="shared" si="34"/>
        <v>5.337519623233909</v>
      </c>
      <c r="S87" s="1151">
        <f t="shared" si="34"/>
        <v>0</v>
      </c>
      <c r="T87" s="1151">
        <f t="shared" si="34"/>
        <v>0</v>
      </c>
      <c r="U87" s="1050">
        <f t="shared" si="34"/>
        <v>0</v>
      </c>
      <c r="V87" s="1055">
        <f t="shared" si="34"/>
        <v>0.27472527472527475</v>
      </c>
      <c r="W87" s="1056">
        <v>25480</v>
      </c>
      <c r="X87" s="1076">
        <v>22150</v>
      </c>
      <c r="Y87" s="1077">
        <v>6300</v>
      </c>
      <c r="Z87" s="1078">
        <v>15840</v>
      </c>
      <c r="AA87" s="1057">
        <v>610</v>
      </c>
      <c r="AB87" s="1077">
        <v>390</v>
      </c>
      <c r="AC87" s="1059">
        <v>230</v>
      </c>
      <c r="AD87" s="1057">
        <v>2650</v>
      </c>
      <c r="AE87" s="1058"/>
      <c r="AF87" s="1061">
        <v>1280</v>
      </c>
      <c r="AG87" s="1061">
        <v>1360</v>
      </c>
      <c r="AH87" s="1061">
        <f>SUM(AI87:AJ87)</f>
        <v>0</v>
      </c>
      <c r="AI87" s="1061"/>
      <c r="AJ87" s="1059"/>
      <c r="AK87" s="1062">
        <v>70</v>
      </c>
    </row>
    <row r="88" spans="2:37" ht="13.5">
      <c r="B88" s="106" t="s">
        <v>220</v>
      </c>
      <c r="C88" s="201" t="s">
        <v>83</v>
      </c>
      <c r="D88" s="1063">
        <v>20</v>
      </c>
      <c r="E88" s="1064">
        <v>79</v>
      </c>
      <c r="F88" s="1064" t="b">
        <f t="shared" si="31"/>
        <v>1</v>
      </c>
      <c r="G88" s="1065" t="s">
        <v>418</v>
      </c>
      <c r="H88" s="1066">
        <f t="shared" si="34"/>
        <v>100</v>
      </c>
      <c r="I88" s="1067">
        <f t="shared" si="34"/>
        <v>56.791937854293515</v>
      </c>
      <c r="J88" s="1068">
        <f t="shared" si="34"/>
        <v>4.387990762124711</v>
      </c>
      <c r="K88" s="1069">
        <f t="shared" si="34"/>
        <v>52.4039470921688</v>
      </c>
      <c r="L88" s="1070">
        <f t="shared" si="34"/>
        <v>1.826579886626076</v>
      </c>
      <c r="M88" s="1068">
        <f t="shared" si="34"/>
        <v>0.14696619777451186</v>
      </c>
      <c r="N88" s="1071">
        <f t="shared" si="34"/>
        <v>1.6796136888515643</v>
      </c>
      <c r="O88" s="1189">
        <f t="shared" si="34"/>
        <v>41.360487087969766</v>
      </c>
      <c r="P88" s="1068">
        <f t="shared" si="34"/>
        <v>0</v>
      </c>
      <c r="Q88" s="1073">
        <f t="shared" si="34"/>
        <v>9.888725593113584</v>
      </c>
      <c r="R88" s="1073">
        <f t="shared" si="34"/>
        <v>16.18727692630695</v>
      </c>
      <c r="S88" s="1082">
        <f t="shared" si="34"/>
        <v>15.284484568549233</v>
      </c>
      <c r="T88" s="1082">
        <f t="shared" si="34"/>
        <v>7.810203653159774</v>
      </c>
      <c r="U88" s="1069">
        <f t="shared" si="34"/>
        <v>7.47428091538946</v>
      </c>
      <c r="V88" s="1074">
        <f t="shared" si="34"/>
        <v>0.02099517111064455</v>
      </c>
      <c r="W88" s="1075">
        <v>47630</v>
      </c>
      <c r="X88" s="1076">
        <v>27050</v>
      </c>
      <c r="Y88" s="1077">
        <v>2090</v>
      </c>
      <c r="Z88" s="1078">
        <v>24960</v>
      </c>
      <c r="AA88" s="1076">
        <v>870</v>
      </c>
      <c r="AB88" s="1077">
        <v>70</v>
      </c>
      <c r="AC88" s="1078">
        <v>800</v>
      </c>
      <c r="AD88" s="1076">
        <v>19700</v>
      </c>
      <c r="AE88" s="1077"/>
      <c r="AF88" s="1080">
        <v>4710</v>
      </c>
      <c r="AG88" s="1080">
        <v>7710</v>
      </c>
      <c r="AH88" s="1080">
        <f>SUM(AI88:AJ88)</f>
        <v>7280</v>
      </c>
      <c r="AI88" s="1080">
        <v>3720</v>
      </c>
      <c r="AJ88" s="1078">
        <v>3560</v>
      </c>
      <c r="AK88" s="1081">
        <v>10</v>
      </c>
    </row>
    <row r="89" spans="2:37" ht="13.5">
      <c r="B89" s="106" t="s">
        <v>220</v>
      </c>
      <c r="C89" s="201" t="s">
        <v>84</v>
      </c>
      <c r="D89" s="1063">
        <v>40</v>
      </c>
      <c r="E89" s="1064">
        <v>81</v>
      </c>
      <c r="F89" s="1064" t="b">
        <f t="shared" si="31"/>
        <v>1</v>
      </c>
      <c r="G89" s="1065" t="s">
        <v>419</v>
      </c>
      <c r="H89" s="1066">
        <f t="shared" si="34"/>
        <v>100</v>
      </c>
      <c r="I89" s="1067">
        <f t="shared" si="34"/>
        <v>88.18297331639135</v>
      </c>
      <c r="J89" s="1068">
        <f t="shared" si="34"/>
        <v>6.861499364675986</v>
      </c>
      <c r="K89" s="1069">
        <f t="shared" si="34"/>
        <v>81.32147395171538</v>
      </c>
      <c r="L89" s="1070">
        <f t="shared" si="34"/>
        <v>0</v>
      </c>
      <c r="M89" s="1068">
        <f t="shared" si="34"/>
        <v>0</v>
      </c>
      <c r="N89" s="1071">
        <f t="shared" si="34"/>
        <v>0</v>
      </c>
      <c r="O89" s="1070">
        <f t="shared" si="34"/>
        <v>11.81702668360864</v>
      </c>
      <c r="P89" s="1068">
        <f t="shared" si="34"/>
        <v>0</v>
      </c>
      <c r="Q89" s="1073">
        <f t="shared" si="34"/>
        <v>11.81702668360864</v>
      </c>
      <c r="R89" s="1073">
        <f t="shared" si="34"/>
        <v>0</v>
      </c>
      <c r="S89" s="1073">
        <f t="shared" si="34"/>
        <v>0</v>
      </c>
      <c r="T89" s="1073">
        <f t="shared" si="34"/>
        <v>0</v>
      </c>
      <c r="U89" s="1071">
        <f t="shared" si="34"/>
        <v>0</v>
      </c>
      <c r="V89" s="1074">
        <f t="shared" si="34"/>
        <v>0</v>
      </c>
      <c r="W89" s="1075">
        <v>7870</v>
      </c>
      <c r="X89" s="1076">
        <v>6940</v>
      </c>
      <c r="Y89" s="1077">
        <v>540</v>
      </c>
      <c r="Z89" s="1078">
        <v>6400</v>
      </c>
      <c r="AA89" s="1076"/>
      <c r="AB89" s="1077"/>
      <c r="AC89" s="1078"/>
      <c r="AD89" s="1076">
        <v>930</v>
      </c>
      <c r="AE89" s="1077"/>
      <c r="AF89" s="1080">
        <v>930</v>
      </c>
      <c r="AG89" s="1080"/>
      <c r="AH89" s="1080"/>
      <c r="AI89" s="1080"/>
      <c r="AJ89" s="1078"/>
      <c r="AK89" s="1081"/>
    </row>
    <row r="90" spans="2:37" ht="13.5">
      <c r="B90" s="106" t="s">
        <v>220</v>
      </c>
      <c r="C90" s="107" t="s">
        <v>85</v>
      </c>
      <c r="D90" s="1063">
        <v>41</v>
      </c>
      <c r="E90" s="1064">
        <v>82</v>
      </c>
      <c r="F90" s="1064" t="b">
        <f t="shared" si="31"/>
        <v>0</v>
      </c>
      <c r="G90" s="1190"/>
      <c r="H90" s="1066"/>
      <c r="I90" s="1070"/>
      <c r="J90" s="1068"/>
      <c r="K90" s="1071"/>
      <c r="L90" s="1070"/>
      <c r="M90" s="1068"/>
      <c r="N90" s="1071"/>
      <c r="O90" s="1070"/>
      <c r="P90" s="1068"/>
      <c r="Q90" s="1073"/>
      <c r="R90" s="1073"/>
      <c r="S90" s="1073"/>
      <c r="T90" s="1073"/>
      <c r="U90" s="1071"/>
      <c r="V90" s="1074"/>
      <c r="W90" s="1075"/>
      <c r="X90" s="1076"/>
      <c r="Y90" s="1077"/>
      <c r="Z90" s="1078"/>
      <c r="AA90" s="1076"/>
      <c r="AB90" s="1077"/>
      <c r="AC90" s="1078"/>
      <c r="AD90" s="1076"/>
      <c r="AE90" s="1077"/>
      <c r="AF90" s="1080"/>
      <c r="AG90" s="1080"/>
      <c r="AH90" s="1080"/>
      <c r="AI90" s="1080"/>
      <c r="AJ90" s="1078"/>
      <c r="AK90" s="1081"/>
    </row>
    <row r="91" spans="2:37" ht="13.5">
      <c r="B91" s="106" t="s">
        <v>220</v>
      </c>
      <c r="C91" s="201" t="s">
        <v>86</v>
      </c>
      <c r="D91" s="1063">
        <v>43</v>
      </c>
      <c r="E91" s="1064">
        <v>83</v>
      </c>
      <c r="F91" s="1064" t="b">
        <f t="shared" si="31"/>
        <v>1</v>
      </c>
      <c r="G91" s="1065" t="s">
        <v>420</v>
      </c>
      <c r="H91" s="1066">
        <f aca="true" t="shared" si="35" ref="H91:V92">W91/$W91*100</f>
        <v>100</v>
      </c>
      <c r="I91" s="1067">
        <f t="shared" si="35"/>
        <v>98.2885085574572</v>
      </c>
      <c r="J91" s="1083">
        <f t="shared" si="35"/>
        <v>32.27383863080684</v>
      </c>
      <c r="K91" s="1069">
        <f t="shared" si="35"/>
        <v>66.25916870415648</v>
      </c>
      <c r="L91" s="1070">
        <f t="shared" si="35"/>
        <v>0</v>
      </c>
      <c r="M91" s="1068">
        <f t="shared" si="35"/>
        <v>0</v>
      </c>
      <c r="N91" s="1071">
        <f t="shared" si="35"/>
        <v>0</v>
      </c>
      <c r="O91" s="1070">
        <f t="shared" si="35"/>
        <v>0.7334963325183375</v>
      </c>
      <c r="P91" s="1068">
        <f t="shared" si="35"/>
        <v>0</v>
      </c>
      <c r="Q91" s="1073">
        <f t="shared" si="35"/>
        <v>0.7334963325183375</v>
      </c>
      <c r="R91" s="1073">
        <f t="shared" si="35"/>
        <v>0</v>
      </c>
      <c r="S91" s="1073">
        <f t="shared" si="35"/>
        <v>0</v>
      </c>
      <c r="T91" s="1073">
        <f t="shared" si="35"/>
        <v>0</v>
      </c>
      <c r="U91" s="1071">
        <f t="shared" si="35"/>
        <v>0</v>
      </c>
      <c r="V91" s="1074">
        <f t="shared" si="35"/>
        <v>0.7334963325183375</v>
      </c>
      <c r="W91" s="1075">
        <v>4090</v>
      </c>
      <c r="X91" s="1076">
        <v>4020</v>
      </c>
      <c r="Y91" s="1077">
        <v>1320</v>
      </c>
      <c r="Z91" s="1078">
        <v>2710</v>
      </c>
      <c r="AA91" s="1076"/>
      <c r="AB91" s="1077"/>
      <c r="AC91" s="1078"/>
      <c r="AD91" s="1076">
        <v>30</v>
      </c>
      <c r="AE91" s="1077"/>
      <c r="AF91" s="1080">
        <v>30</v>
      </c>
      <c r="AG91" s="1080"/>
      <c r="AH91" s="1080"/>
      <c r="AI91" s="1080"/>
      <c r="AJ91" s="1078"/>
      <c r="AK91" s="1081">
        <v>30</v>
      </c>
    </row>
    <row r="92" spans="1:37" ht="13.5">
      <c r="A92" s="160" t="s">
        <v>182</v>
      </c>
      <c r="B92" s="163" t="s">
        <v>220</v>
      </c>
      <c r="C92" s="164" t="s">
        <v>221</v>
      </c>
      <c r="D92" s="1102"/>
      <c r="E92" s="1103">
        <v>84</v>
      </c>
      <c r="F92" s="1103" t="b">
        <f t="shared" si="31"/>
        <v>1</v>
      </c>
      <c r="G92" s="1104" t="s">
        <v>421</v>
      </c>
      <c r="H92" s="1128">
        <f t="shared" si="35"/>
        <v>100</v>
      </c>
      <c r="I92" s="1183">
        <f t="shared" si="35"/>
        <v>89.11651728553137</v>
      </c>
      <c r="J92" s="1184">
        <f t="shared" si="35"/>
        <v>31.113956466069144</v>
      </c>
      <c r="K92" s="1132">
        <f t="shared" si="35"/>
        <v>58.002560819462225</v>
      </c>
      <c r="L92" s="1129">
        <f t="shared" si="35"/>
        <v>3.969270166453265</v>
      </c>
      <c r="M92" s="1130">
        <f t="shared" si="35"/>
        <v>0</v>
      </c>
      <c r="N92" s="1132">
        <f t="shared" si="35"/>
        <v>3.969270166453265</v>
      </c>
      <c r="O92" s="1129">
        <f t="shared" si="35"/>
        <v>6.274007682458387</v>
      </c>
      <c r="P92" s="1130">
        <f t="shared" si="35"/>
        <v>0</v>
      </c>
      <c r="Q92" s="1185">
        <f t="shared" si="35"/>
        <v>5.8898847631242</v>
      </c>
      <c r="R92" s="1185">
        <f t="shared" si="35"/>
        <v>0.2560819462227913</v>
      </c>
      <c r="S92" s="1185">
        <f t="shared" si="35"/>
        <v>0.12804097311139565</v>
      </c>
      <c r="T92" s="1185">
        <f t="shared" si="35"/>
        <v>0</v>
      </c>
      <c r="U92" s="1131">
        <f t="shared" si="35"/>
        <v>0</v>
      </c>
      <c r="V92" s="1186">
        <f t="shared" si="35"/>
        <v>0.6402048655569782</v>
      </c>
      <c r="W92" s="1085">
        <v>7810</v>
      </c>
      <c r="X92" s="1086">
        <v>6960</v>
      </c>
      <c r="Y92" s="1087">
        <v>2430</v>
      </c>
      <c r="Z92" s="1088">
        <v>4530</v>
      </c>
      <c r="AA92" s="1086">
        <v>310</v>
      </c>
      <c r="AB92" s="1087"/>
      <c r="AC92" s="1088">
        <v>310</v>
      </c>
      <c r="AD92" s="1086">
        <v>490</v>
      </c>
      <c r="AE92" s="1087"/>
      <c r="AF92" s="1090">
        <v>460</v>
      </c>
      <c r="AG92" s="1090">
        <v>20</v>
      </c>
      <c r="AH92" s="1090">
        <v>10</v>
      </c>
      <c r="AI92" s="1090"/>
      <c r="AJ92" s="1088"/>
      <c r="AK92" s="1091">
        <v>50</v>
      </c>
    </row>
    <row r="93" ht="24.75" customHeight="1">
      <c r="B93" s="559" t="s">
        <v>222</v>
      </c>
    </row>
  </sheetData>
  <mergeCells count="6">
    <mergeCell ref="H6:V6"/>
    <mergeCell ref="W6:AK6"/>
    <mergeCell ref="AI1:AK1"/>
    <mergeCell ref="H4:V4"/>
    <mergeCell ref="W4:AK4"/>
    <mergeCell ref="J1:V2"/>
  </mergeCells>
  <printOptions horizontalCentered="1"/>
  <pageMargins left="0" right="0" top="0.7874015748031497" bottom="0" header="0.5118110236220472" footer="0.5118110236220472"/>
  <pageSetup orientation="portrait" paperSize="8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93"/>
  <sheetViews>
    <sheetView workbookViewId="0" topLeftCell="B1">
      <selection activeCell="B1" sqref="B1"/>
    </sheetView>
  </sheetViews>
  <sheetFormatPr defaultColWidth="9.00390625" defaultRowHeight="13.5"/>
  <cols>
    <col min="1" max="1" width="30.50390625" style="1" hidden="1" customWidth="1"/>
    <col min="2" max="2" width="7.125" style="996" bestFit="1" customWidth="1"/>
    <col min="3" max="3" width="15.00390625" style="1" customWidth="1"/>
    <col min="4" max="4" width="8.625" style="4" hidden="1" customWidth="1"/>
    <col min="5" max="5" width="18.875" style="0" hidden="1" customWidth="1"/>
    <col min="6" max="6" width="11.50390625" style="560" customWidth="1"/>
    <col min="7" max="7" width="8.125" style="0" customWidth="1"/>
    <col min="8" max="8" width="8.875" style="0" bestFit="1" customWidth="1"/>
    <col min="9" max="9" width="9.375" style="0" bestFit="1" customWidth="1"/>
    <col min="10" max="10" width="9.875" style="0" bestFit="1" customWidth="1"/>
    <col min="11" max="11" width="9.00390625" style="0" hidden="1" customWidth="1"/>
    <col min="12" max="12" width="7.375" style="0" customWidth="1"/>
    <col min="13" max="13" width="8.875" style="0" bestFit="1" customWidth="1"/>
    <col min="14" max="14" width="9.375" style="0" bestFit="1" customWidth="1"/>
    <col min="15" max="15" width="9.875" style="0" bestFit="1" customWidth="1"/>
    <col min="16" max="16" width="6.625" style="0" bestFit="1" customWidth="1"/>
    <col min="17" max="17" width="9.00390625" style="1194" customWidth="1"/>
    <col min="18" max="18" width="30.50390625" style="160" bestFit="1" customWidth="1"/>
  </cols>
  <sheetData>
    <row r="1" spans="1:17" s="1192" customFormat="1" ht="16.5" customHeight="1">
      <c r="A1" s="1"/>
      <c r="C1" s="1191" t="s">
        <v>116</v>
      </c>
      <c r="D1" s="363"/>
      <c r="F1" s="1193" t="s">
        <v>422</v>
      </c>
      <c r="I1" s="1422" t="s">
        <v>435</v>
      </c>
      <c r="J1" s="1422"/>
      <c r="K1" s="1422"/>
      <c r="L1" s="1422"/>
      <c r="M1" s="1422"/>
      <c r="N1" s="1422"/>
      <c r="O1" s="1422"/>
      <c r="P1" s="1422"/>
      <c r="Q1" s="1422"/>
    </row>
    <row r="2" spans="3:17" ht="18.75">
      <c r="C2" s="12"/>
      <c r="I2" s="1422"/>
      <c r="J2" s="1422"/>
      <c r="K2" s="1422"/>
      <c r="L2" s="1422"/>
      <c r="M2" s="1422"/>
      <c r="N2" s="1422"/>
      <c r="O2" s="1422"/>
      <c r="P2" s="1422"/>
      <c r="Q2" s="1422"/>
    </row>
    <row r="3" spans="2:17" ht="18.75">
      <c r="B3" s="1195"/>
      <c r="C3" s="3"/>
      <c r="G3" s="1196" t="s">
        <v>423</v>
      </c>
      <c r="Q3" s="1197"/>
    </row>
    <row r="4" spans="2:17" ht="67.5" customHeight="1">
      <c r="B4" s="1198"/>
      <c r="C4" s="1199"/>
      <c r="F4" s="1409" t="s">
        <v>424</v>
      </c>
      <c r="G4" s="1411" t="s">
        <v>425</v>
      </c>
      <c r="H4" s="1411"/>
      <c r="I4" s="1411"/>
      <c r="J4" s="1411"/>
      <c r="K4" s="1412" t="s">
        <v>106</v>
      </c>
      <c r="L4" s="1414" t="s">
        <v>426</v>
      </c>
      <c r="M4" s="1415"/>
      <c r="N4" s="1415"/>
      <c r="O4" s="1415"/>
      <c r="P4" s="1200"/>
      <c r="Q4" s="1407" t="s">
        <v>427</v>
      </c>
    </row>
    <row r="5" spans="1:18" s="558" customFormat="1" ht="16.5">
      <c r="A5" s="25"/>
      <c r="B5" s="1201"/>
      <c r="C5" s="1202"/>
      <c r="D5" s="359"/>
      <c r="E5" s="1203"/>
      <c r="F5" s="1410"/>
      <c r="G5" s="1204" t="s">
        <v>107</v>
      </c>
      <c r="H5" s="1205" t="s">
        <v>108</v>
      </c>
      <c r="I5" s="1206" t="s">
        <v>109</v>
      </c>
      <c r="J5" s="1207" t="s">
        <v>110</v>
      </c>
      <c r="K5" s="1413"/>
      <c r="L5" s="1208" t="s">
        <v>107</v>
      </c>
      <c r="M5" s="1208" t="s">
        <v>111</v>
      </c>
      <c r="N5" s="1208" t="s">
        <v>112</v>
      </c>
      <c r="O5" s="1209" t="s">
        <v>113</v>
      </c>
      <c r="P5" s="1210" t="s">
        <v>114</v>
      </c>
      <c r="Q5" s="1408"/>
      <c r="R5" s="1211"/>
    </row>
    <row r="6" spans="1:18" s="160" customFormat="1" ht="13.5" customHeight="1">
      <c r="A6" s="39"/>
      <c r="B6" s="1212"/>
      <c r="C6" s="1213"/>
      <c r="D6" s="29"/>
      <c r="E6" s="1214" t="s">
        <v>106</v>
      </c>
      <c r="F6" s="1215"/>
      <c r="G6" s="1216"/>
      <c r="H6" s="1216"/>
      <c r="I6" s="1216"/>
      <c r="J6" s="1216"/>
      <c r="K6" s="1216"/>
      <c r="L6" s="1216"/>
      <c r="M6" s="1216"/>
      <c r="N6" s="1216"/>
      <c r="O6" s="1216"/>
      <c r="P6" s="1217"/>
      <c r="Q6" s="1218"/>
      <c r="R6" s="1219"/>
    </row>
    <row r="7" spans="1:17" ht="14.25" thickBot="1">
      <c r="A7" s="48"/>
      <c r="B7" s="1220"/>
      <c r="C7" s="1221"/>
      <c r="D7" s="1222"/>
      <c r="E7" s="1223"/>
      <c r="F7" s="1224" t="s">
        <v>428</v>
      </c>
      <c r="G7" s="1225"/>
      <c r="H7" s="1225"/>
      <c r="I7" s="1225"/>
      <c r="J7" s="1225"/>
      <c r="K7" s="1225"/>
      <c r="L7" s="1225"/>
      <c r="M7" s="1225"/>
      <c r="N7" s="1225"/>
      <c r="O7" s="1225"/>
      <c r="P7" s="1226"/>
      <c r="Q7" s="1227"/>
    </row>
    <row r="8" spans="2:18" ht="15" thickBot="1" thickTop="1">
      <c r="B8" s="63"/>
      <c r="C8" s="1228" t="s">
        <v>116</v>
      </c>
      <c r="D8" s="1020"/>
      <c r="E8" s="1229"/>
      <c r="F8" s="1230"/>
      <c r="G8" s="1230">
        <v>9071</v>
      </c>
      <c r="H8" s="1231">
        <v>1613</v>
      </c>
      <c r="I8" s="1232">
        <v>6445</v>
      </c>
      <c r="J8" s="1233">
        <v>1013</v>
      </c>
      <c r="K8" s="1234"/>
      <c r="L8" s="1235">
        <v>693</v>
      </c>
      <c r="M8" s="1231">
        <v>212</v>
      </c>
      <c r="N8" s="1232">
        <v>394</v>
      </c>
      <c r="O8" s="1236">
        <v>35</v>
      </c>
      <c r="P8" s="1237">
        <v>52</v>
      </c>
      <c r="Q8" s="1238"/>
      <c r="R8" s="1239"/>
    </row>
    <row r="9" spans="2:17" ht="14.25" thickTop="1">
      <c r="B9" s="85" t="s">
        <v>144</v>
      </c>
      <c r="C9" s="86" t="s">
        <v>10</v>
      </c>
      <c r="D9" s="1240" t="b">
        <f aca="true" t="shared" si="0" ref="D9:D40">EXACT(C9,E9)</f>
        <v>1</v>
      </c>
      <c r="E9" t="s">
        <v>241</v>
      </c>
      <c r="F9" s="1241">
        <v>2121.6</v>
      </c>
      <c r="G9" s="1242">
        <v>75</v>
      </c>
      <c r="H9" s="1243">
        <v>37</v>
      </c>
      <c r="I9" s="1244">
        <v>38</v>
      </c>
      <c r="J9" s="1245" t="s">
        <v>88</v>
      </c>
      <c r="K9" s="1246"/>
      <c r="L9" s="1247"/>
      <c r="M9" s="1248"/>
      <c r="N9" s="1249"/>
      <c r="O9" s="1250"/>
      <c r="P9" s="1251"/>
      <c r="Q9" s="1252">
        <v>5</v>
      </c>
    </row>
    <row r="10" spans="2:17" ht="13.5">
      <c r="B10" s="106" t="s">
        <v>144</v>
      </c>
      <c r="C10" s="107" t="s">
        <v>242</v>
      </c>
      <c r="D10" s="1240" t="b">
        <f t="shared" si="0"/>
        <v>1</v>
      </c>
      <c r="E10" t="s">
        <v>242</v>
      </c>
      <c r="F10" s="1253">
        <v>887.1</v>
      </c>
      <c r="G10" s="1254">
        <v>188</v>
      </c>
      <c r="H10" s="1255">
        <v>59</v>
      </c>
      <c r="I10" s="1256">
        <v>100</v>
      </c>
      <c r="J10" s="1257">
        <v>29</v>
      </c>
      <c r="K10" s="1258"/>
      <c r="L10" s="1259"/>
      <c r="M10" s="1260"/>
      <c r="N10" s="1261"/>
      <c r="O10" s="1262"/>
      <c r="P10" s="1263"/>
      <c r="Q10" s="1264">
        <v>3</v>
      </c>
    </row>
    <row r="11" spans="2:17" ht="13.5" customHeight="1">
      <c r="B11" s="106" t="s">
        <v>144</v>
      </c>
      <c r="C11" s="107" t="s">
        <v>12</v>
      </c>
      <c r="D11" s="1240" t="b">
        <f t="shared" si="0"/>
        <v>1</v>
      </c>
      <c r="E11" t="s">
        <v>243</v>
      </c>
      <c r="F11" s="1253">
        <v>1284.3</v>
      </c>
      <c r="G11" s="1254">
        <v>15</v>
      </c>
      <c r="H11" s="1255">
        <v>4</v>
      </c>
      <c r="I11" s="1256">
        <v>10</v>
      </c>
      <c r="J11" s="1257">
        <v>1</v>
      </c>
      <c r="K11" s="1258"/>
      <c r="L11" s="1259"/>
      <c r="M11" s="1260"/>
      <c r="N11" s="1261"/>
      <c r="O11" s="1262"/>
      <c r="P11" s="1263"/>
      <c r="Q11" s="1264">
        <v>1</v>
      </c>
    </row>
    <row r="12" spans="2:17" ht="13.5">
      <c r="B12" s="106" t="s">
        <v>144</v>
      </c>
      <c r="C12" s="107" t="s">
        <v>13</v>
      </c>
      <c r="D12" s="1240" t="b">
        <f t="shared" si="0"/>
        <v>1</v>
      </c>
      <c r="E12" t="s">
        <v>244</v>
      </c>
      <c r="F12" s="1253">
        <v>1775</v>
      </c>
      <c r="G12" s="1254">
        <v>66</v>
      </c>
      <c r="H12" s="1255">
        <v>32</v>
      </c>
      <c r="I12" s="1256">
        <v>25</v>
      </c>
      <c r="J12" s="1257">
        <v>9</v>
      </c>
      <c r="K12" s="1265" t="s">
        <v>13</v>
      </c>
      <c r="L12" s="1266">
        <v>1</v>
      </c>
      <c r="M12" s="1255" t="s">
        <v>88</v>
      </c>
      <c r="N12" s="1256" t="s">
        <v>88</v>
      </c>
      <c r="O12" s="1267" t="s">
        <v>88</v>
      </c>
      <c r="P12" s="1268">
        <v>1</v>
      </c>
      <c r="Q12" s="1269"/>
    </row>
    <row r="13" spans="2:17" ht="13.5">
      <c r="B13" s="106" t="s">
        <v>144</v>
      </c>
      <c r="C13" s="107" t="s">
        <v>14</v>
      </c>
      <c r="D13" s="1240" t="b">
        <f t="shared" si="0"/>
        <v>1</v>
      </c>
      <c r="E13" t="s">
        <v>145</v>
      </c>
      <c r="F13" s="1270">
        <v>2558.4</v>
      </c>
      <c r="G13" s="1254">
        <v>7</v>
      </c>
      <c r="H13" s="1255">
        <v>7</v>
      </c>
      <c r="I13" s="1256" t="s">
        <v>88</v>
      </c>
      <c r="J13" s="1257" t="s">
        <v>88</v>
      </c>
      <c r="K13" s="1265"/>
      <c r="L13" s="1266"/>
      <c r="M13" s="1255"/>
      <c r="N13" s="1256"/>
      <c r="O13" s="1267"/>
      <c r="P13" s="1268"/>
      <c r="Q13" s="1269">
        <v>1</v>
      </c>
    </row>
    <row r="14" spans="2:17" ht="13.5">
      <c r="B14" s="106" t="s">
        <v>144</v>
      </c>
      <c r="C14" s="107" t="s">
        <v>15</v>
      </c>
      <c r="D14" s="1240" t="b">
        <f t="shared" si="0"/>
        <v>1</v>
      </c>
      <c r="E14" t="s">
        <v>245</v>
      </c>
      <c r="F14" s="1253">
        <v>1289.1</v>
      </c>
      <c r="G14" s="1254">
        <v>14</v>
      </c>
      <c r="H14" s="1255">
        <v>1</v>
      </c>
      <c r="I14" s="1256">
        <v>11</v>
      </c>
      <c r="J14" s="1257">
        <v>2</v>
      </c>
      <c r="K14" s="1265"/>
      <c r="L14" s="1266"/>
      <c r="M14" s="1255"/>
      <c r="N14" s="1256"/>
      <c r="O14" s="1267"/>
      <c r="P14" s="1268"/>
      <c r="Q14" s="1269"/>
    </row>
    <row r="15" spans="2:17" ht="13.5">
      <c r="B15" s="106" t="s">
        <v>144</v>
      </c>
      <c r="C15" s="107" t="s">
        <v>16</v>
      </c>
      <c r="D15" s="1240" t="b">
        <f t="shared" si="0"/>
        <v>1</v>
      </c>
      <c r="E15" t="s">
        <v>246</v>
      </c>
      <c r="F15" s="1253">
        <v>1120.5</v>
      </c>
      <c r="G15" s="1254">
        <v>35</v>
      </c>
      <c r="H15" s="1255">
        <v>6</v>
      </c>
      <c r="I15" s="1256">
        <v>23</v>
      </c>
      <c r="J15" s="1257">
        <v>6</v>
      </c>
      <c r="K15" s="1265"/>
      <c r="L15" s="1266"/>
      <c r="M15" s="1255"/>
      <c r="N15" s="1256"/>
      <c r="O15" s="1267"/>
      <c r="P15" s="1268"/>
      <c r="Q15" s="1269"/>
    </row>
    <row r="16" spans="1:18" ht="13.5">
      <c r="A16" s="135" t="s">
        <v>247</v>
      </c>
      <c r="B16" s="106" t="s">
        <v>144</v>
      </c>
      <c r="C16" s="107" t="s">
        <v>17</v>
      </c>
      <c r="D16" s="1240" t="b">
        <f t="shared" si="0"/>
        <v>1</v>
      </c>
      <c r="E16" t="s">
        <v>248</v>
      </c>
      <c r="F16" s="1253">
        <v>1273.4</v>
      </c>
      <c r="G16" s="1254">
        <v>25</v>
      </c>
      <c r="H16" s="1255">
        <v>11</v>
      </c>
      <c r="I16" s="1256">
        <v>14</v>
      </c>
      <c r="J16" s="1257" t="s">
        <v>88</v>
      </c>
      <c r="K16" s="1265"/>
      <c r="L16" s="1266"/>
      <c r="M16" s="1255"/>
      <c r="N16" s="1256"/>
      <c r="O16" s="1267"/>
      <c r="P16" s="1268"/>
      <c r="Q16" s="1269"/>
      <c r="R16" s="135"/>
    </row>
    <row r="17" spans="1:18" ht="13.5">
      <c r="A17" s="135" t="s">
        <v>249</v>
      </c>
      <c r="B17" s="106" t="s">
        <v>144</v>
      </c>
      <c r="C17" s="107" t="s">
        <v>18</v>
      </c>
      <c r="D17" s="1240" t="b">
        <f t="shared" si="0"/>
        <v>1</v>
      </c>
      <c r="E17" t="s">
        <v>250</v>
      </c>
      <c r="F17" s="1253">
        <v>1045.9</v>
      </c>
      <c r="G17" s="1254">
        <v>19</v>
      </c>
      <c r="H17" s="1255">
        <v>6</v>
      </c>
      <c r="I17" s="1256">
        <v>12</v>
      </c>
      <c r="J17" s="1257">
        <v>1</v>
      </c>
      <c r="K17" s="1265"/>
      <c r="L17" s="1266"/>
      <c r="M17" s="1255"/>
      <c r="N17" s="1256"/>
      <c r="O17" s="1267"/>
      <c r="P17" s="1268"/>
      <c r="Q17" s="1269">
        <v>1</v>
      </c>
      <c r="R17" s="135"/>
    </row>
    <row r="18" spans="2:18" ht="13.5">
      <c r="B18" s="106" t="s">
        <v>144</v>
      </c>
      <c r="C18" s="107" t="s">
        <v>19</v>
      </c>
      <c r="D18" s="1240" t="b">
        <f t="shared" si="0"/>
        <v>1</v>
      </c>
      <c r="E18" t="s">
        <v>251</v>
      </c>
      <c r="F18" s="1253">
        <v>1012.5</v>
      </c>
      <c r="G18" s="1254">
        <v>42</v>
      </c>
      <c r="H18" s="1255">
        <v>11</v>
      </c>
      <c r="I18" s="1256">
        <v>23</v>
      </c>
      <c r="J18" s="1257">
        <v>8</v>
      </c>
      <c r="K18" s="1265"/>
      <c r="L18" s="1266"/>
      <c r="M18" s="1255"/>
      <c r="N18" s="1256"/>
      <c r="O18" s="1267"/>
      <c r="P18" s="1268"/>
      <c r="Q18" s="1269"/>
      <c r="R18" s="4"/>
    </row>
    <row r="19" spans="2:18" ht="13.5">
      <c r="B19" s="142" t="s">
        <v>144</v>
      </c>
      <c r="C19" s="107" t="s">
        <v>252</v>
      </c>
      <c r="D19" s="1271" t="b">
        <f t="shared" si="0"/>
        <v>1</v>
      </c>
      <c r="E19" t="s">
        <v>252</v>
      </c>
      <c r="F19" s="1272">
        <v>249.7</v>
      </c>
      <c r="G19" s="1273">
        <v>127</v>
      </c>
      <c r="H19" s="1274">
        <v>50</v>
      </c>
      <c r="I19" s="1275">
        <v>65</v>
      </c>
      <c r="J19" s="1276">
        <v>12</v>
      </c>
      <c r="K19" s="1277"/>
      <c r="L19" s="1278"/>
      <c r="M19" s="1274"/>
      <c r="N19" s="1275"/>
      <c r="O19" s="1279"/>
      <c r="P19" s="1280"/>
      <c r="Q19" s="1281">
        <v>1</v>
      </c>
      <c r="R19" s="4"/>
    </row>
    <row r="20" spans="2:18" ht="13.5">
      <c r="B20" s="106" t="s">
        <v>144</v>
      </c>
      <c r="C20" s="107" t="s">
        <v>253</v>
      </c>
      <c r="D20" s="1282" t="b">
        <f t="shared" si="0"/>
        <v>1</v>
      </c>
      <c r="E20" s="581" t="s">
        <v>253</v>
      </c>
      <c r="F20" s="1253">
        <v>217.2</v>
      </c>
      <c r="G20" s="1254">
        <v>107</v>
      </c>
      <c r="H20" s="1255">
        <v>10</v>
      </c>
      <c r="I20" s="1256">
        <v>80</v>
      </c>
      <c r="J20" s="1257">
        <v>17</v>
      </c>
      <c r="K20" s="1265"/>
      <c r="L20" s="1266"/>
      <c r="M20" s="1255"/>
      <c r="N20" s="1256"/>
      <c r="O20" s="1267"/>
      <c r="P20" s="1268"/>
      <c r="Q20" s="1269"/>
      <c r="R20" s="4"/>
    </row>
    <row r="21" spans="2:18" ht="13.5">
      <c r="B21" s="106" t="s">
        <v>144</v>
      </c>
      <c r="C21" s="107" t="s">
        <v>254</v>
      </c>
      <c r="D21" s="1282" t="b">
        <f t="shared" si="0"/>
        <v>1</v>
      </c>
      <c r="E21" s="581" t="s">
        <v>254</v>
      </c>
      <c r="F21" s="1253">
        <v>217.9</v>
      </c>
      <c r="G21" s="1254">
        <v>180</v>
      </c>
      <c r="H21" s="1255">
        <v>21</v>
      </c>
      <c r="I21" s="1256">
        <v>154</v>
      </c>
      <c r="J21" s="1257">
        <v>5</v>
      </c>
      <c r="K21" s="1265"/>
      <c r="L21" s="1266"/>
      <c r="M21" s="1255"/>
      <c r="N21" s="1256"/>
      <c r="O21" s="1267"/>
      <c r="P21" s="1268"/>
      <c r="Q21" s="1269">
        <v>1</v>
      </c>
      <c r="R21" s="4"/>
    </row>
    <row r="22" spans="2:18" ht="13.5">
      <c r="B22" s="142" t="s">
        <v>144</v>
      </c>
      <c r="C22" s="446" t="s">
        <v>255</v>
      </c>
      <c r="D22" s="1283" t="b">
        <f t="shared" si="0"/>
        <v>1</v>
      </c>
      <c r="E22" s="590" t="s">
        <v>255</v>
      </c>
      <c r="F22" s="1272">
        <v>168.4</v>
      </c>
      <c r="G22" s="1273">
        <v>32</v>
      </c>
      <c r="H22" s="1274">
        <v>5</v>
      </c>
      <c r="I22" s="1275">
        <v>27</v>
      </c>
      <c r="J22" s="1276" t="s">
        <v>88</v>
      </c>
      <c r="K22" s="1277"/>
      <c r="L22" s="1278"/>
      <c r="M22" s="1274"/>
      <c r="N22" s="1275"/>
      <c r="O22" s="1279"/>
      <c r="P22" s="1280"/>
      <c r="Q22" s="1281"/>
      <c r="R22" s="4"/>
    </row>
    <row r="23" spans="1:17" ht="13.5">
      <c r="A23" s="160" t="s">
        <v>184</v>
      </c>
      <c r="B23" s="161" t="s">
        <v>144</v>
      </c>
      <c r="C23" s="162" t="s">
        <v>256</v>
      </c>
      <c r="D23" s="1282" t="b">
        <f t="shared" si="0"/>
        <v>0</v>
      </c>
      <c r="E23" s="581"/>
      <c r="F23" s="1253"/>
      <c r="G23" s="1254">
        <v>72</v>
      </c>
      <c r="H23" s="1255">
        <v>22</v>
      </c>
      <c r="I23" s="1256">
        <v>43</v>
      </c>
      <c r="J23" s="1257">
        <v>7</v>
      </c>
      <c r="K23" s="1265"/>
      <c r="L23" s="1266"/>
      <c r="M23" s="1255"/>
      <c r="N23" s="1256"/>
      <c r="O23" s="1267"/>
      <c r="P23" s="1268"/>
      <c r="Q23" s="1269"/>
    </row>
    <row r="24" spans="1:17" ht="13.5">
      <c r="A24" s="160" t="s">
        <v>182</v>
      </c>
      <c r="B24" s="163" t="s">
        <v>144</v>
      </c>
      <c r="C24" s="164" t="s">
        <v>257</v>
      </c>
      <c r="D24" s="1284" t="b">
        <f t="shared" si="0"/>
        <v>0</v>
      </c>
      <c r="E24" s="597"/>
      <c r="F24" s="1285"/>
      <c r="G24" s="1286">
        <v>20</v>
      </c>
      <c r="H24" s="1287">
        <v>15</v>
      </c>
      <c r="I24" s="1288" t="s">
        <v>88</v>
      </c>
      <c r="J24" s="1289">
        <v>5</v>
      </c>
      <c r="K24" s="1290"/>
      <c r="L24" s="1291"/>
      <c r="M24" s="1287"/>
      <c r="N24" s="1288"/>
      <c r="O24" s="1292"/>
      <c r="P24" s="1293"/>
      <c r="Q24" s="1294"/>
    </row>
    <row r="25" spans="2:18" ht="13.5">
      <c r="B25" s="85" t="s">
        <v>258</v>
      </c>
      <c r="C25" s="86" t="s">
        <v>259</v>
      </c>
      <c r="D25" s="1295" t="b">
        <f t="shared" si="0"/>
        <v>1</v>
      </c>
      <c r="E25" t="s">
        <v>259</v>
      </c>
      <c r="F25" s="1296">
        <v>1907.7</v>
      </c>
      <c r="G25" s="1297">
        <v>292</v>
      </c>
      <c r="H25" s="1298">
        <v>103</v>
      </c>
      <c r="I25" s="1299">
        <v>163</v>
      </c>
      <c r="J25" s="1300">
        <v>26</v>
      </c>
      <c r="K25" s="1301" t="s">
        <v>26</v>
      </c>
      <c r="L25" s="1302" t="s">
        <v>88</v>
      </c>
      <c r="M25" s="1298" t="s">
        <v>88</v>
      </c>
      <c r="N25" s="1299" t="s">
        <v>88</v>
      </c>
      <c r="O25" s="1303" t="s">
        <v>88</v>
      </c>
      <c r="P25" s="1304" t="s">
        <v>88</v>
      </c>
      <c r="Q25" s="1305">
        <v>1</v>
      </c>
      <c r="R25" s="4"/>
    </row>
    <row r="26" spans="2:18" ht="13.5">
      <c r="B26" s="106" t="s">
        <v>258</v>
      </c>
      <c r="C26" s="201" t="s">
        <v>260</v>
      </c>
      <c r="D26" s="1240" t="b">
        <f t="shared" si="0"/>
        <v>1</v>
      </c>
      <c r="E26" t="s">
        <v>260</v>
      </c>
      <c r="F26" s="1270">
        <v>3015.4</v>
      </c>
      <c r="G26" s="1254">
        <v>58</v>
      </c>
      <c r="H26" s="1255">
        <v>32</v>
      </c>
      <c r="I26" s="1256">
        <v>25</v>
      </c>
      <c r="J26" s="1257">
        <v>1</v>
      </c>
      <c r="K26" s="1265"/>
      <c r="L26" s="1266"/>
      <c r="M26" s="1255"/>
      <c r="N26" s="1256"/>
      <c r="O26" s="1267"/>
      <c r="P26" s="1268"/>
      <c r="Q26" s="1306">
        <v>13</v>
      </c>
      <c r="R26" s="4"/>
    </row>
    <row r="27" spans="2:18" ht="13.5">
      <c r="B27" s="106" t="s">
        <v>258</v>
      </c>
      <c r="C27" s="201" t="s">
        <v>261</v>
      </c>
      <c r="D27" s="1240" t="b">
        <f t="shared" si="0"/>
        <v>1</v>
      </c>
      <c r="E27" t="s">
        <v>261</v>
      </c>
      <c r="F27" s="1307">
        <v>2785.3</v>
      </c>
      <c r="G27" s="1273">
        <v>60</v>
      </c>
      <c r="H27" s="1274">
        <v>16</v>
      </c>
      <c r="I27" s="1275">
        <v>37</v>
      </c>
      <c r="J27" s="1276">
        <v>7</v>
      </c>
      <c r="K27" s="1277"/>
      <c r="L27" s="1278"/>
      <c r="M27" s="1274"/>
      <c r="N27" s="1275"/>
      <c r="O27" s="1279"/>
      <c r="P27" s="1280"/>
      <c r="Q27" s="1308">
        <v>1</v>
      </c>
      <c r="R27" s="4"/>
    </row>
    <row r="28" spans="1:18" ht="13.5">
      <c r="A28" s="4" t="s">
        <v>429</v>
      </c>
      <c r="B28" s="205" t="s">
        <v>258</v>
      </c>
      <c r="C28" s="206" t="s">
        <v>29</v>
      </c>
      <c r="D28" s="1240" t="b">
        <f t="shared" si="0"/>
        <v>1</v>
      </c>
      <c r="E28" t="s">
        <v>262</v>
      </c>
      <c r="F28" s="1309">
        <v>2661.1</v>
      </c>
      <c r="G28" s="1310">
        <v>37</v>
      </c>
      <c r="H28" s="1311">
        <v>31</v>
      </c>
      <c r="I28" s="1312">
        <v>5</v>
      </c>
      <c r="J28" s="1313">
        <v>1</v>
      </c>
      <c r="K28" s="1314" t="s">
        <v>29</v>
      </c>
      <c r="L28" s="1315" t="s">
        <v>88</v>
      </c>
      <c r="M28" s="1311" t="s">
        <v>88</v>
      </c>
      <c r="N28" s="1312" t="s">
        <v>88</v>
      </c>
      <c r="O28" s="1316" t="s">
        <v>88</v>
      </c>
      <c r="P28" s="1317" t="s">
        <v>88</v>
      </c>
      <c r="Q28" s="1318"/>
      <c r="R28" s="4"/>
    </row>
    <row r="29" spans="2:18" ht="13.5">
      <c r="B29" s="215" t="s">
        <v>263</v>
      </c>
      <c r="C29" s="216" t="s">
        <v>30</v>
      </c>
      <c r="D29" s="1240" t="b">
        <f t="shared" si="0"/>
        <v>1</v>
      </c>
      <c r="E29" t="s">
        <v>264</v>
      </c>
      <c r="F29" s="1319">
        <v>933.7</v>
      </c>
      <c r="G29" s="1320">
        <v>332</v>
      </c>
      <c r="H29" s="1321">
        <v>32</v>
      </c>
      <c r="I29" s="1312">
        <v>274</v>
      </c>
      <c r="J29" s="1313">
        <v>26</v>
      </c>
      <c r="K29" s="1314" t="s">
        <v>30</v>
      </c>
      <c r="L29" s="1315">
        <v>6</v>
      </c>
      <c r="M29" s="1311">
        <v>2</v>
      </c>
      <c r="N29" s="1312">
        <v>4</v>
      </c>
      <c r="O29" s="1316" t="s">
        <v>88</v>
      </c>
      <c r="P29" s="1317" t="s">
        <v>88</v>
      </c>
      <c r="Q29" s="1318">
        <v>3</v>
      </c>
      <c r="R29" s="4"/>
    </row>
    <row r="30" spans="1:18" ht="13.5">
      <c r="A30" s="234">
        <v>38740</v>
      </c>
      <c r="B30" s="179" t="s">
        <v>163</v>
      </c>
      <c r="C30" s="180" t="s">
        <v>265</v>
      </c>
      <c r="D30" s="1240" t="b">
        <f t="shared" si="0"/>
        <v>1</v>
      </c>
      <c r="E30" t="s">
        <v>265</v>
      </c>
      <c r="F30" s="1356">
        <v>310</v>
      </c>
      <c r="G30" s="1357"/>
      <c r="H30" s="1358"/>
      <c r="I30" s="1359"/>
      <c r="J30" s="1360"/>
      <c r="K30" s="1361"/>
      <c r="L30" s="1362"/>
      <c r="M30" s="1358"/>
      <c r="N30" s="1359"/>
      <c r="O30" s="1363"/>
      <c r="P30" s="1364"/>
      <c r="Q30" s="1365">
        <v>1</v>
      </c>
      <c r="R30" s="234"/>
    </row>
    <row r="31" spans="1:18" ht="13.5">
      <c r="A31" s="234">
        <v>38534</v>
      </c>
      <c r="B31" s="106" t="s">
        <v>163</v>
      </c>
      <c r="C31" s="201" t="s">
        <v>266</v>
      </c>
      <c r="D31" s="1240" t="b">
        <f t="shared" si="0"/>
        <v>1</v>
      </c>
      <c r="E31" t="s">
        <v>266</v>
      </c>
      <c r="F31" s="1296">
        <v>319.5</v>
      </c>
      <c r="G31" s="1322" t="s">
        <v>88</v>
      </c>
      <c r="H31" s="1298" t="s">
        <v>88</v>
      </c>
      <c r="I31" s="1299" t="s">
        <v>88</v>
      </c>
      <c r="J31" s="1300" t="s">
        <v>88</v>
      </c>
      <c r="K31" s="1301"/>
      <c r="L31" s="1302"/>
      <c r="M31" s="1298"/>
      <c r="N31" s="1299"/>
      <c r="O31" s="1303"/>
      <c r="P31" s="1304"/>
      <c r="Q31" s="1338"/>
      <c r="R31" s="234"/>
    </row>
    <row r="32" spans="1:18" ht="13.5">
      <c r="A32" s="234">
        <v>38803</v>
      </c>
      <c r="B32" s="106" t="s">
        <v>163</v>
      </c>
      <c r="C32" s="107" t="s">
        <v>267</v>
      </c>
      <c r="D32" s="1240" t="b">
        <f t="shared" si="0"/>
        <v>0</v>
      </c>
      <c r="F32" s="1253"/>
      <c r="G32" s="1254">
        <v>89</v>
      </c>
      <c r="H32" s="1255">
        <v>7</v>
      </c>
      <c r="I32" s="1256">
        <v>56</v>
      </c>
      <c r="J32" s="1257">
        <v>26</v>
      </c>
      <c r="K32" s="1265"/>
      <c r="L32" s="1266"/>
      <c r="M32" s="1255"/>
      <c r="N32" s="1256"/>
      <c r="O32" s="1267"/>
      <c r="P32" s="1268"/>
      <c r="Q32" s="1269"/>
      <c r="R32" s="234"/>
    </row>
    <row r="33" spans="2:18" ht="13.5">
      <c r="B33" s="106" t="s">
        <v>163</v>
      </c>
      <c r="C33" s="201" t="s">
        <v>268</v>
      </c>
      <c r="D33" s="1240" t="b">
        <f t="shared" si="0"/>
        <v>1</v>
      </c>
      <c r="E33" t="s">
        <v>268</v>
      </c>
      <c r="F33" s="1253">
        <v>425.4</v>
      </c>
      <c r="G33" s="1254">
        <v>93</v>
      </c>
      <c r="H33" s="1255">
        <v>23</v>
      </c>
      <c r="I33" s="1256">
        <v>65</v>
      </c>
      <c r="J33" s="1257">
        <v>5</v>
      </c>
      <c r="K33" s="1265"/>
      <c r="L33" s="1266"/>
      <c r="M33" s="1255"/>
      <c r="N33" s="1256"/>
      <c r="O33" s="1267"/>
      <c r="P33" s="1268"/>
      <c r="Q33" s="1269">
        <v>4</v>
      </c>
      <c r="R33" s="4"/>
    </row>
    <row r="34" spans="1:18" ht="13.5">
      <c r="A34" s="234">
        <v>38803</v>
      </c>
      <c r="B34" s="106" t="s">
        <v>163</v>
      </c>
      <c r="C34" s="107" t="s">
        <v>164</v>
      </c>
      <c r="D34" s="1240" t="b">
        <f t="shared" si="0"/>
        <v>1</v>
      </c>
      <c r="E34" t="s">
        <v>164</v>
      </c>
      <c r="F34" s="1253">
        <v>184.7</v>
      </c>
      <c r="G34" s="1254"/>
      <c r="H34" s="1255"/>
      <c r="I34" s="1256"/>
      <c r="J34" s="1257"/>
      <c r="K34" s="1265"/>
      <c r="L34" s="1266"/>
      <c r="M34" s="1255"/>
      <c r="N34" s="1256"/>
      <c r="O34" s="1267"/>
      <c r="P34" s="1268"/>
      <c r="Q34" s="1269">
        <v>2</v>
      </c>
      <c r="R34" s="234"/>
    </row>
    <row r="35" spans="2:18" ht="13.5">
      <c r="B35" s="106" t="s">
        <v>163</v>
      </c>
      <c r="C35" s="201" t="s">
        <v>269</v>
      </c>
      <c r="D35" s="1240" t="b">
        <f t="shared" si="0"/>
        <v>1</v>
      </c>
      <c r="E35" t="s">
        <v>269</v>
      </c>
      <c r="F35" s="1253">
        <v>614.4</v>
      </c>
      <c r="G35" s="1254">
        <v>170</v>
      </c>
      <c r="H35" s="1255">
        <v>30</v>
      </c>
      <c r="I35" s="1256">
        <v>123</v>
      </c>
      <c r="J35" s="1257">
        <v>17</v>
      </c>
      <c r="K35" s="1265"/>
      <c r="L35" s="1266"/>
      <c r="M35" s="1255"/>
      <c r="N35" s="1256"/>
      <c r="O35" s="1267"/>
      <c r="P35" s="1268"/>
      <c r="Q35" s="1269">
        <v>1</v>
      </c>
      <c r="R35" s="4"/>
    </row>
    <row r="36" spans="1:17" ht="13.5">
      <c r="A36" s="160" t="s">
        <v>165</v>
      </c>
      <c r="B36" s="161" t="s">
        <v>163</v>
      </c>
      <c r="C36" s="162" t="s">
        <v>166</v>
      </c>
      <c r="D36" s="1240" t="b">
        <f t="shared" si="0"/>
        <v>0</v>
      </c>
      <c r="F36" s="1253"/>
      <c r="G36" s="1254">
        <v>180</v>
      </c>
      <c r="H36" s="1255">
        <v>24</v>
      </c>
      <c r="I36" s="1256">
        <v>140</v>
      </c>
      <c r="J36" s="1257">
        <v>16</v>
      </c>
      <c r="K36" s="1265"/>
      <c r="L36" s="1266"/>
      <c r="M36" s="1255"/>
      <c r="N36" s="1256"/>
      <c r="O36" s="1267"/>
      <c r="P36" s="1268"/>
      <c r="Q36" s="1306"/>
    </row>
    <row r="37" spans="1:17" ht="13.5">
      <c r="A37" s="160" t="s">
        <v>167</v>
      </c>
      <c r="B37" s="161" t="s">
        <v>163</v>
      </c>
      <c r="C37" s="263" t="s">
        <v>168</v>
      </c>
      <c r="D37" s="1240" t="b">
        <f t="shared" si="0"/>
        <v>0</v>
      </c>
      <c r="F37" s="1253"/>
      <c r="G37" s="1254">
        <v>15</v>
      </c>
      <c r="H37" s="1255">
        <v>3</v>
      </c>
      <c r="I37" s="1256">
        <v>5</v>
      </c>
      <c r="J37" s="1257">
        <v>7</v>
      </c>
      <c r="K37" s="1265"/>
      <c r="L37" s="1266"/>
      <c r="M37" s="1255"/>
      <c r="N37" s="1256"/>
      <c r="O37" s="1267"/>
      <c r="P37" s="1268"/>
      <c r="Q37" s="1306"/>
    </row>
    <row r="38" spans="1:17" ht="13.5">
      <c r="A38" s="160" t="s">
        <v>167</v>
      </c>
      <c r="B38" s="161" t="s">
        <v>163</v>
      </c>
      <c r="C38" s="162" t="s">
        <v>169</v>
      </c>
      <c r="D38" s="1240" t="b">
        <f t="shared" si="0"/>
        <v>0</v>
      </c>
      <c r="F38" s="1253"/>
      <c r="G38" s="1254">
        <v>14</v>
      </c>
      <c r="H38" s="1255">
        <v>6</v>
      </c>
      <c r="I38" s="1256">
        <v>6</v>
      </c>
      <c r="J38" s="1257">
        <v>2</v>
      </c>
      <c r="K38" s="1265"/>
      <c r="L38" s="1266"/>
      <c r="M38" s="1255"/>
      <c r="N38" s="1256"/>
      <c r="O38" s="1267"/>
      <c r="P38" s="1268"/>
      <c r="Q38" s="1306"/>
    </row>
    <row r="39" spans="1:17" ht="13.5">
      <c r="A39" s="160" t="s">
        <v>170</v>
      </c>
      <c r="B39" s="161" t="s">
        <v>163</v>
      </c>
      <c r="C39" s="162" t="s">
        <v>171</v>
      </c>
      <c r="D39" s="1240" t="b">
        <f t="shared" si="0"/>
        <v>0</v>
      </c>
      <c r="F39" s="1253"/>
      <c r="G39" s="1254">
        <v>57</v>
      </c>
      <c r="H39" s="1255">
        <v>6</v>
      </c>
      <c r="I39" s="1256">
        <v>38</v>
      </c>
      <c r="J39" s="1257">
        <v>13</v>
      </c>
      <c r="K39" s="1265"/>
      <c r="L39" s="1266"/>
      <c r="M39" s="1255"/>
      <c r="N39" s="1256"/>
      <c r="O39" s="1267"/>
      <c r="P39" s="1268"/>
      <c r="Q39" s="1306"/>
    </row>
    <row r="40" spans="1:17" ht="13.5">
      <c r="A40" s="160" t="s">
        <v>172</v>
      </c>
      <c r="B40" s="161" t="s">
        <v>163</v>
      </c>
      <c r="C40" s="162" t="s">
        <v>173</v>
      </c>
      <c r="D40" s="1240" t="b">
        <f t="shared" si="0"/>
        <v>0</v>
      </c>
      <c r="E40" t="s">
        <v>267</v>
      </c>
      <c r="F40" s="1253">
        <v>271.5</v>
      </c>
      <c r="G40" s="1254"/>
      <c r="H40" s="1255"/>
      <c r="I40" s="1256"/>
      <c r="J40" s="1257"/>
      <c r="K40" s="1265"/>
      <c r="L40" s="1266"/>
      <c r="M40" s="1255"/>
      <c r="N40" s="1256"/>
      <c r="O40" s="1267"/>
      <c r="P40" s="1268"/>
      <c r="Q40" s="1306">
        <v>6</v>
      </c>
    </row>
    <row r="41" spans="1:17" ht="13.5">
      <c r="A41" s="160" t="s">
        <v>172</v>
      </c>
      <c r="B41" s="161" t="s">
        <v>163</v>
      </c>
      <c r="C41" s="162" t="s">
        <v>174</v>
      </c>
      <c r="D41" s="1240" t="b">
        <f aca="true" t="shared" si="1" ref="D41:D72">EXACT(C41,E41)</f>
        <v>0</v>
      </c>
      <c r="F41" s="1253"/>
      <c r="G41" s="1254">
        <v>59</v>
      </c>
      <c r="H41" s="1255">
        <v>17</v>
      </c>
      <c r="I41" s="1256">
        <v>28</v>
      </c>
      <c r="J41" s="1257">
        <v>14</v>
      </c>
      <c r="K41" s="1265"/>
      <c r="L41" s="1266"/>
      <c r="M41" s="1255"/>
      <c r="N41" s="1256"/>
      <c r="O41" s="1267"/>
      <c r="P41" s="1268"/>
      <c r="Q41" s="1306"/>
    </row>
    <row r="42" spans="1:17" ht="13.5">
      <c r="A42" s="160" t="s">
        <v>170</v>
      </c>
      <c r="B42" s="163" t="s">
        <v>163</v>
      </c>
      <c r="C42" s="164" t="s">
        <v>175</v>
      </c>
      <c r="D42" s="1240" t="b">
        <f t="shared" si="1"/>
        <v>0</v>
      </c>
      <c r="F42" s="1272"/>
      <c r="G42" s="1273">
        <v>38</v>
      </c>
      <c r="H42" s="1274">
        <v>9</v>
      </c>
      <c r="I42" s="1275">
        <v>23</v>
      </c>
      <c r="J42" s="1276">
        <v>6</v>
      </c>
      <c r="K42" s="1277"/>
      <c r="L42" s="1278"/>
      <c r="M42" s="1274"/>
      <c r="N42" s="1275"/>
      <c r="O42" s="1279"/>
      <c r="P42" s="1280"/>
      <c r="Q42" s="1308"/>
    </row>
    <row r="43" spans="1:18" ht="13.5">
      <c r="A43" s="234">
        <v>38803</v>
      </c>
      <c r="B43" s="179" t="s">
        <v>176</v>
      </c>
      <c r="C43" s="180" t="s">
        <v>177</v>
      </c>
      <c r="D43" s="1240" t="b">
        <f t="shared" si="1"/>
        <v>1</v>
      </c>
      <c r="E43" t="s">
        <v>177</v>
      </c>
      <c r="F43" s="1323">
        <v>297.1</v>
      </c>
      <c r="G43" s="1242"/>
      <c r="H43" s="1243"/>
      <c r="I43" s="1244"/>
      <c r="J43" s="1245"/>
      <c r="K43" s="1324"/>
      <c r="L43" s="1325"/>
      <c r="M43" s="1243"/>
      <c r="N43" s="1244"/>
      <c r="O43" s="1326"/>
      <c r="P43" s="1327"/>
      <c r="Q43" s="1328">
        <v>3</v>
      </c>
      <c r="R43" s="234"/>
    </row>
    <row r="44" spans="2:18" ht="13.5">
      <c r="B44" s="142" t="s">
        <v>176</v>
      </c>
      <c r="C44" s="278" t="s">
        <v>41</v>
      </c>
      <c r="D44" s="1240" t="b">
        <f t="shared" si="1"/>
        <v>1</v>
      </c>
      <c r="E44" t="s">
        <v>270</v>
      </c>
      <c r="F44" s="1253">
        <v>620</v>
      </c>
      <c r="G44" s="1254">
        <v>46</v>
      </c>
      <c r="H44" s="1255">
        <v>12</v>
      </c>
      <c r="I44" s="1256">
        <v>34</v>
      </c>
      <c r="J44" s="1257" t="s">
        <v>88</v>
      </c>
      <c r="K44" s="1265"/>
      <c r="L44" s="1266"/>
      <c r="M44" s="1255"/>
      <c r="N44" s="1256"/>
      <c r="O44" s="1267"/>
      <c r="P44" s="1268"/>
      <c r="Q44" s="1269"/>
      <c r="R44" s="4"/>
    </row>
    <row r="45" spans="1:18" ht="13.5">
      <c r="A45" s="284" t="s">
        <v>178</v>
      </c>
      <c r="B45" s="106" t="s">
        <v>176</v>
      </c>
      <c r="C45" s="201" t="s">
        <v>271</v>
      </c>
      <c r="D45" s="1240" t="b">
        <f t="shared" si="1"/>
        <v>1</v>
      </c>
      <c r="E45" t="s">
        <v>271</v>
      </c>
      <c r="F45" s="1253">
        <v>867.9</v>
      </c>
      <c r="G45" s="1254">
        <v>7</v>
      </c>
      <c r="H45" s="1255">
        <v>4</v>
      </c>
      <c r="I45" s="1256">
        <v>3</v>
      </c>
      <c r="J45" s="1257" t="s">
        <v>88</v>
      </c>
      <c r="K45" s="1265"/>
      <c r="L45" s="1266"/>
      <c r="M45" s="1255"/>
      <c r="N45" s="1256"/>
      <c r="O45" s="1267"/>
      <c r="P45" s="1268"/>
      <c r="Q45" s="1269"/>
      <c r="R45" s="284"/>
    </row>
    <row r="46" spans="1:18" ht="13.5">
      <c r="A46" s="284" t="s">
        <v>179</v>
      </c>
      <c r="B46" s="106" t="s">
        <v>176</v>
      </c>
      <c r="C46" s="201" t="s">
        <v>272</v>
      </c>
      <c r="D46" s="1240" t="b">
        <f t="shared" si="1"/>
        <v>1</v>
      </c>
      <c r="E46" t="s">
        <v>272</v>
      </c>
      <c r="F46" s="1253">
        <v>930.8</v>
      </c>
      <c r="G46" s="1254">
        <v>180</v>
      </c>
      <c r="H46" s="1255">
        <v>70</v>
      </c>
      <c r="I46" s="1256">
        <v>105</v>
      </c>
      <c r="J46" s="1257">
        <v>5</v>
      </c>
      <c r="K46" s="1265"/>
      <c r="L46" s="1266"/>
      <c r="M46" s="1255"/>
      <c r="N46" s="1256"/>
      <c r="O46" s="1267"/>
      <c r="P46" s="1268"/>
      <c r="Q46" s="1269">
        <v>10</v>
      </c>
      <c r="R46" s="284"/>
    </row>
    <row r="47" spans="1:17" ht="13.5">
      <c r="A47" s="160" t="s">
        <v>180</v>
      </c>
      <c r="B47" s="106" t="s">
        <v>176</v>
      </c>
      <c r="C47" s="107" t="s">
        <v>181</v>
      </c>
      <c r="D47" s="1240" t="b">
        <f t="shared" si="1"/>
        <v>1</v>
      </c>
      <c r="E47" t="s">
        <v>181</v>
      </c>
      <c r="F47" s="1253">
        <v>1663.2</v>
      </c>
      <c r="G47" s="1254">
        <v>62</v>
      </c>
      <c r="H47" s="1255">
        <v>8</v>
      </c>
      <c r="I47" s="1256">
        <v>49</v>
      </c>
      <c r="J47" s="1257">
        <v>5</v>
      </c>
      <c r="K47" s="1265"/>
      <c r="L47" s="1266"/>
      <c r="M47" s="1255"/>
      <c r="N47" s="1256"/>
      <c r="O47" s="1267"/>
      <c r="P47" s="1268"/>
      <c r="Q47" s="1269">
        <v>2</v>
      </c>
    </row>
    <row r="48" spans="1:17" ht="13.5">
      <c r="A48" s="160" t="s">
        <v>182</v>
      </c>
      <c r="B48" s="161" t="s">
        <v>176</v>
      </c>
      <c r="C48" s="162" t="s">
        <v>183</v>
      </c>
      <c r="D48" s="1240" t="b">
        <f t="shared" si="1"/>
        <v>0</v>
      </c>
      <c r="F48" s="1253"/>
      <c r="G48" s="1254">
        <v>32</v>
      </c>
      <c r="H48" s="1255">
        <v>19</v>
      </c>
      <c r="I48" s="1256" t="s">
        <v>88</v>
      </c>
      <c r="J48" s="1257">
        <v>13</v>
      </c>
      <c r="K48" s="1265"/>
      <c r="L48" s="1266"/>
      <c r="M48" s="1255"/>
      <c r="N48" s="1256"/>
      <c r="O48" s="1267"/>
      <c r="P48" s="1268"/>
      <c r="Q48" s="1269"/>
    </row>
    <row r="49" spans="1:18" ht="13.5">
      <c r="A49" s="284" t="s">
        <v>184</v>
      </c>
      <c r="B49" s="161" t="s">
        <v>176</v>
      </c>
      <c r="C49" s="162" t="s">
        <v>185</v>
      </c>
      <c r="D49" s="1240" t="b">
        <f t="shared" si="1"/>
        <v>0</v>
      </c>
      <c r="F49" s="1253"/>
      <c r="G49" s="1254">
        <v>10</v>
      </c>
      <c r="H49" s="1255">
        <v>9</v>
      </c>
      <c r="I49" s="1256" t="s">
        <v>88</v>
      </c>
      <c r="J49" s="1257">
        <v>1</v>
      </c>
      <c r="K49" s="1265"/>
      <c r="L49" s="1266"/>
      <c r="M49" s="1255"/>
      <c r="N49" s="1256"/>
      <c r="O49" s="1267"/>
      <c r="P49" s="1268"/>
      <c r="Q49" s="1269"/>
      <c r="R49" s="284"/>
    </row>
    <row r="50" spans="1:17" ht="13.5">
      <c r="A50" s="160" t="s">
        <v>182</v>
      </c>
      <c r="B50" s="285" t="s">
        <v>176</v>
      </c>
      <c r="C50" s="271" t="s">
        <v>186</v>
      </c>
      <c r="D50" s="1240" t="b">
        <f t="shared" si="1"/>
        <v>0</v>
      </c>
      <c r="F50" s="1285"/>
      <c r="G50" s="1286">
        <v>34</v>
      </c>
      <c r="H50" s="1287">
        <v>29</v>
      </c>
      <c r="I50" s="1288">
        <v>2</v>
      </c>
      <c r="J50" s="1289">
        <v>3</v>
      </c>
      <c r="K50" s="1290"/>
      <c r="L50" s="1291"/>
      <c r="M50" s="1287"/>
      <c r="N50" s="1288"/>
      <c r="O50" s="1292"/>
      <c r="P50" s="1293"/>
      <c r="Q50" s="1294"/>
    </row>
    <row r="51" spans="2:18" ht="13.5">
      <c r="B51" s="286" t="s">
        <v>187</v>
      </c>
      <c r="C51" s="287" t="s">
        <v>273</v>
      </c>
      <c r="D51" s="1240" t="b">
        <f t="shared" si="1"/>
        <v>1</v>
      </c>
      <c r="E51" t="s">
        <v>273</v>
      </c>
      <c r="F51" s="1309">
        <v>3290.9</v>
      </c>
      <c r="G51" s="1310" t="s">
        <v>88</v>
      </c>
      <c r="H51" s="1311" t="s">
        <v>88</v>
      </c>
      <c r="I51" s="1312" t="s">
        <v>88</v>
      </c>
      <c r="J51" s="1313" t="s">
        <v>88</v>
      </c>
      <c r="K51" s="1314"/>
      <c r="L51" s="1315"/>
      <c r="M51" s="1311"/>
      <c r="N51" s="1312"/>
      <c r="O51" s="1316"/>
      <c r="P51" s="1317"/>
      <c r="Q51" s="1329">
        <v>2</v>
      </c>
      <c r="R51" s="4"/>
    </row>
    <row r="52" spans="2:18" ht="13.5">
      <c r="B52" s="179" t="s">
        <v>188</v>
      </c>
      <c r="C52" s="245" t="s">
        <v>274</v>
      </c>
      <c r="D52" s="1240" t="b">
        <f t="shared" si="1"/>
        <v>1</v>
      </c>
      <c r="E52" t="s">
        <v>274</v>
      </c>
      <c r="F52" s="1296">
        <v>1002.9</v>
      </c>
      <c r="G52" s="1297">
        <v>226</v>
      </c>
      <c r="H52" s="1298">
        <v>8</v>
      </c>
      <c r="I52" s="1299">
        <v>159</v>
      </c>
      <c r="J52" s="1300">
        <v>59</v>
      </c>
      <c r="K52" s="1301" t="s">
        <v>49</v>
      </c>
      <c r="L52" s="1302">
        <v>41</v>
      </c>
      <c r="M52" s="1298">
        <v>9</v>
      </c>
      <c r="N52" s="1299">
        <v>30</v>
      </c>
      <c r="O52" s="1303">
        <v>2</v>
      </c>
      <c r="P52" s="1304" t="s">
        <v>88</v>
      </c>
      <c r="Q52" s="1305">
        <v>3</v>
      </c>
      <c r="R52" s="4"/>
    </row>
    <row r="53" spans="2:18" ht="13.5">
      <c r="B53" s="106" t="s">
        <v>188</v>
      </c>
      <c r="C53" s="201" t="s">
        <v>50</v>
      </c>
      <c r="D53" s="1240" t="b">
        <f t="shared" si="1"/>
        <v>1</v>
      </c>
      <c r="E53" t="s">
        <v>189</v>
      </c>
      <c r="F53" s="1253">
        <v>725.4</v>
      </c>
      <c r="G53" s="1254">
        <v>168</v>
      </c>
      <c r="H53" s="1255">
        <v>19</v>
      </c>
      <c r="I53" s="1256">
        <v>133</v>
      </c>
      <c r="J53" s="1257">
        <v>16</v>
      </c>
      <c r="K53" s="1265" t="s">
        <v>115</v>
      </c>
      <c r="L53" s="1266">
        <v>7</v>
      </c>
      <c r="M53" s="1255">
        <v>2</v>
      </c>
      <c r="N53" s="1256">
        <v>4</v>
      </c>
      <c r="O53" s="1267">
        <v>1</v>
      </c>
      <c r="P53" s="1268" t="s">
        <v>88</v>
      </c>
      <c r="Q53" s="1306"/>
      <c r="R53" s="4"/>
    </row>
    <row r="54" spans="2:18" ht="13.5">
      <c r="B54" s="85" t="s">
        <v>188</v>
      </c>
      <c r="C54" s="201" t="s">
        <v>51</v>
      </c>
      <c r="D54" s="1240" t="b">
        <f t="shared" si="1"/>
        <v>1</v>
      </c>
      <c r="E54" t="s">
        <v>276</v>
      </c>
      <c r="F54" s="1253">
        <v>793.1</v>
      </c>
      <c r="G54" s="1330">
        <v>876</v>
      </c>
      <c r="H54" s="1255">
        <v>119</v>
      </c>
      <c r="I54" s="1256">
        <v>659</v>
      </c>
      <c r="J54" s="1257">
        <v>98</v>
      </c>
      <c r="K54" s="1265" t="s">
        <v>51</v>
      </c>
      <c r="L54" s="1266">
        <v>31</v>
      </c>
      <c r="M54" s="1255">
        <v>12</v>
      </c>
      <c r="N54" s="1256">
        <v>19</v>
      </c>
      <c r="O54" s="1267" t="s">
        <v>88</v>
      </c>
      <c r="P54" s="1268" t="s">
        <v>88</v>
      </c>
      <c r="Q54" s="1306">
        <v>9</v>
      </c>
      <c r="R54" s="4"/>
    </row>
    <row r="55" spans="2:18" ht="13.5">
      <c r="B55" s="106" t="s">
        <v>188</v>
      </c>
      <c r="C55" s="201" t="s">
        <v>52</v>
      </c>
      <c r="D55" s="1240" t="b">
        <f t="shared" si="1"/>
        <v>1</v>
      </c>
      <c r="E55" t="s">
        <v>277</v>
      </c>
      <c r="F55" s="1253">
        <v>672</v>
      </c>
      <c r="G55" s="1330">
        <v>340</v>
      </c>
      <c r="H55" s="1255">
        <v>31</v>
      </c>
      <c r="I55" s="1256">
        <v>236</v>
      </c>
      <c r="J55" s="1257">
        <v>73</v>
      </c>
      <c r="K55" s="1265" t="s">
        <v>52</v>
      </c>
      <c r="L55" s="1331">
        <v>64</v>
      </c>
      <c r="M55" s="1255">
        <v>19</v>
      </c>
      <c r="N55" s="1256">
        <v>42</v>
      </c>
      <c r="O55" s="1267">
        <v>3</v>
      </c>
      <c r="P55" s="1268" t="s">
        <v>88</v>
      </c>
      <c r="Q55" s="1306">
        <v>1</v>
      </c>
      <c r="R55" s="4"/>
    </row>
    <row r="56" spans="2:18" ht="13.5">
      <c r="B56" s="142" t="s">
        <v>188</v>
      </c>
      <c r="C56" s="278" t="s">
        <v>190</v>
      </c>
      <c r="D56" s="1240" t="b">
        <f t="shared" si="1"/>
        <v>1</v>
      </c>
      <c r="E56" t="s">
        <v>190</v>
      </c>
      <c r="F56" s="1332">
        <v>508.8</v>
      </c>
      <c r="G56" s="1333">
        <v>653</v>
      </c>
      <c r="H56" s="1274">
        <v>47</v>
      </c>
      <c r="I56" s="1275">
        <v>555</v>
      </c>
      <c r="J56" s="1276">
        <v>51</v>
      </c>
      <c r="K56" s="1277" t="s">
        <v>53</v>
      </c>
      <c r="L56" s="1334">
        <v>77</v>
      </c>
      <c r="M56" s="1274">
        <v>20</v>
      </c>
      <c r="N56" s="1275">
        <v>51</v>
      </c>
      <c r="O56" s="1279">
        <v>1</v>
      </c>
      <c r="P56" s="1280">
        <v>5</v>
      </c>
      <c r="Q56" s="1308">
        <v>2</v>
      </c>
      <c r="R56" s="4"/>
    </row>
    <row r="57" spans="2:18" ht="13.5">
      <c r="B57" s="179" t="s">
        <v>191</v>
      </c>
      <c r="C57" s="330" t="s">
        <v>54</v>
      </c>
      <c r="D57" s="1240" t="b">
        <f t="shared" si="1"/>
        <v>1</v>
      </c>
      <c r="E57" t="s">
        <v>278</v>
      </c>
      <c r="F57" s="1296">
        <v>920.3</v>
      </c>
      <c r="G57" s="1297">
        <v>442</v>
      </c>
      <c r="H57" s="1243">
        <v>45</v>
      </c>
      <c r="I57" s="1244">
        <v>368</v>
      </c>
      <c r="J57" s="1245">
        <v>29</v>
      </c>
      <c r="K57" s="1324" t="s">
        <v>54</v>
      </c>
      <c r="L57" s="1325">
        <v>19</v>
      </c>
      <c r="M57" s="1243">
        <v>7</v>
      </c>
      <c r="N57" s="1244">
        <v>5</v>
      </c>
      <c r="O57" s="1326">
        <v>7</v>
      </c>
      <c r="P57" s="1327" t="s">
        <v>88</v>
      </c>
      <c r="Q57" s="1328">
        <v>7</v>
      </c>
      <c r="R57" s="4"/>
    </row>
    <row r="58" spans="1:17" ht="13.5">
      <c r="A58" s="160" t="s">
        <v>192</v>
      </c>
      <c r="B58" s="106" t="s">
        <v>191</v>
      </c>
      <c r="C58" s="201" t="s">
        <v>279</v>
      </c>
      <c r="D58" s="1240" t="b">
        <f t="shared" si="1"/>
        <v>1</v>
      </c>
      <c r="E58" t="s">
        <v>279</v>
      </c>
      <c r="F58" s="1253">
        <v>284.1</v>
      </c>
      <c r="G58" s="1254">
        <v>114</v>
      </c>
      <c r="H58" s="1255">
        <v>30</v>
      </c>
      <c r="I58" s="1256">
        <v>65</v>
      </c>
      <c r="J58" s="1257">
        <v>19</v>
      </c>
      <c r="K58" s="1265" t="s">
        <v>55</v>
      </c>
      <c r="L58" s="1331">
        <v>83</v>
      </c>
      <c r="M58" s="1255">
        <v>21</v>
      </c>
      <c r="N58" s="1256">
        <v>36</v>
      </c>
      <c r="O58" s="1267">
        <v>2</v>
      </c>
      <c r="P58" s="1268">
        <v>24</v>
      </c>
      <c r="Q58" s="1269">
        <v>2</v>
      </c>
    </row>
    <row r="59" spans="1:18" ht="13.5">
      <c r="A59" s="234">
        <v>38796</v>
      </c>
      <c r="B59" s="106" t="s">
        <v>191</v>
      </c>
      <c r="C59" s="107" t="s">
        <v>193</v>
      </c>
      <c r="D59" s="1240" t="b">
        <f t="shared" si="1"/>
        <v>1</v>
      </c>
      <c r="E59" t="s">
        <v>193</v>
      </c>
      <c r="F59" s="1253">
        <v>232.5</v>
      </c>
      <c r="G59" s="1254"/>
      <c r="H59" s="1255"/>
      <c r="I59" s="1256"/>
      <c r="J59" s="1257"/>
      <c r="K59" s="1265"/>
      <c r="L59" s="1266"/>
      <c r="M59" s="1255"/>
      <c r="N59" s="1256"/>
      <c r="O59" s="1267"/>
      <c r="P59" s="1268"/>
      <c r="Q59" s="1269">
        <v>9</v>
      </c>
      <c r="R59" s="234"/>
    </row>
    <row r="60" spans="2:18" ht="13.5">
      <c r="B60" s="106" t="s">
        <v>191</v>
      </c>
      <c r="C60" s="201" t="s">
        <v>56</v>
      </c>
      <c r="D60" s="1240" t="b">
        <f t="shared" si="1"/>
        <v>1</v>
      </c>
      <c r="E60" t="s">
        <v>280</v>
      </c>
      <c r="F60" s="1253">
        <v>381.3</v>
      </c>
      <c r="G60" s="1330">
        <v>301</v>
      </c>
      <c r="H60" s="1255">
        <v>77</v>
      </c>
      <c r="I60" s="1256">
        <v>181</v>
      </c>
      <c r="J60" s="1257">
        <v>43</v>
      </c>
      <c r="K60" s="1265" t="s">
        <v>56</v>
      </c>
      <c r="L60" s="1266">
        <v>40</v>
      </c>
      <c r="M60" s="1255">
        <v>24</v>
      </c>
      <c r="N60" s="1256">
        <v>13</v>
      </c>
      <c r="O60" s="1267">
        <v>3</v>
      </c>
      <c r="P60" s="1268" t="s">
        <v>88</v>
      </c>
      <c r="Q60" s="1269"/>
      <c r="R60" s="4"/>
    </row>
    <row r="61" spans="2:18" ht="13.5">
      <c r="B61" s="106" t="s">
        <v>191</v>
      </c>
      <c r="C61" s="201" t="s">
        <v>194</v>
      </c>
      <c r="D61" s="1240" t="b">
        <f t="shared" si="1"/>
        <v>1</v>
      </c>
      <c r="E61" t="s">
        <v>194</v>
      </c>
      <c r="F61" s="1253">
        <v>168</v>
      </c>
      <c r="G61" s="1330">
        <v>233</v>
      </c>
      <c r="H61" s="1255">
        <v>16</v>
      </c>
      <c r="I61" s="1256">
        <v>201</v>
      </c>
      <c r="J61" s="1257">
        <v>16</v>
      </c>
      <c r="K61" s="1265" t="s">
        <v>57</v>
      </c>
      <c r="L61" s="1266">
        <v>6</v>
      </c>
      <c r="M61" s="1255">
        <v>1</v>
      </c>
      <c r="N61" s="1256">
        <v>5</v>
      </c>
      <c r="O61" s="1267" t="s">
        <v>88</v>
      </c>
      <c r="P61" s="1268" t="s">
        <v>88</v>
      </c>
      <c r="Q61" s="1269"/>
      <c r="R61" s="4"/>
    </row>
    <row r="62" spans="2:18" ht="13.5">
      <c r="B62" s="106" t="s">
        <v>191</v>
      </c>
      <c r="C62" s="201" t="s">
        <v>281</v>
      </c>
      <c r="D62" s="1240" t="b">
        <f t="shared" si="1"/>
        <v>1</v>
      </c>
      <c r="E62" t="s">
        <v>281</v>
      </c>
      <c r="F62" s="1253">
        <v>115.9</v>
      </c>
      <c r="G62" s="1330">
        <v>431</v>
      </c>
      <c r="H62" s="1255">
        <v>19</v>
      </c>
      <c r="I62" s="1256">
        <v>369</v>
      </c>
      <c r="J62" s="1257">
        <v>43</v>
      </c>
      <c r="K62" s="1265" t="s">
        <v>58</v>
      </c>
      <c r="L62" s="1266">
        <v>22</v>
      </c>
      <c r="M62" s="1255">
        <v>2</v>
      </c>
      <c r="N62" s="1256">
        <v>20</v>
      </c>
      <c r="O62" s="1267" t="s">
        <v>88</v>
      </c>
      <c r="P62" s="1268" t="s">
        <v>88</v>
      </c>
      <c r="Q62" s="1269"/>
      <c r="R62" s="4"/>
    </row>
    <row r="63" spans="2:18" ht="13.5">
      <c r="B63" s="106" t="s">
        <v>191</v>
      </c>
      <c r="C63" s="201" t="s">
        <v>195</v>
      </c>
      <c r="D63" s="1240" t="b">
        <f t="shared" si="1"/>
        <v>1</v>
      </c>
      <c r="E63" t="s">
        <v>195</v>
      </c>
      <c r="F63" s="1253">
        <v>193.9</v>
      </c>
      <c r="G63" s="1254">
        <v>114</v>
      </c>
      <c r="H63" s="1255">
        <v>22</v>
      </c>
      <c r="I63" s="1256">
        <v>59</v>
      </c>
      <c r="J63" s="1257">
        <v>33</v>
      </c>
      <c r="K63" s="1265" t="s">
        <v>59</v>
      </c>
      <c r="L63" s="1266">
        <v>21</v>
      </c>
      <c r="M63" s="1255">
        <v>10</v>
      </c>
      <c r="N63" s="1256">
        <v>11</v>
      </c>
      <c r="O63" s="1267" t="s">
        <v>88</v>
      </c>
      <c r="P63" s="1268" t="s">
        <v>88</v>
      </c>
      <c r="Q63" s="1269">
        <v>2</v>
      </c>
      <c r="R63" s="4"/>
    </row>
    <row r="64" spans="2:18" ht="13.5">
      <c r="B64" s="106" t="s">
        <v>191</v>
      </c>
      <c r="C64" s="201" t="s">
        <v>196</v>
      </c>
      <c r="D64" s="1240" t="b">
        <f t="shared" si="1"/>
        <v>1</v>
      </c>
      <c r="E64" t="s">
        <v>196</v>
      </c>
      <c r="F64" s="1253">
        <v>107.9</v>
      </c>
      <c r="G64" s="1254">
        <v>84</v>
      </c>
      <c r="H64" s="1255">
        <v>23</v>
      </c>
      <c r="I64" s="1256">
        <v>52</v>
      </c>
      <c r="J64" s="1257">
        <v>9</v>
      </c>
      <c r="K64" s="1265" t="s">
        <v>60</v>
      </c>
      <c r="L64" s="1266">
        <v>10</v>
      </c>
      <c r="M64" s="1255">
        <v>3</v>
      </c>
      <c r="N64" s="1256">
        <v>7</v>
      </c>
      <c r="O64" s="1267" t="s">
        <v>88</v>
      </c>
      <c r="P64" s="1268" t="s">
        <v>88</v>
      </c>
      <c r="Q64" s="1269"/>
      <c r="R64" s="4"/>
    </row>
    <row r="65" spans="2:18" ht="13.5">
      <c r="B65" s="106" t="s">
        <v>191</v>
      </c>
      <c r="C65" s="201" t="s">
        <v>197</v>
      </c>
      <c r="D65" s="1240" t="b">
        <f t="shared" si="1"/>
        <v>1</v>
      </c>
      <c r="E65" t="s">
        <v>197</v>
      </c>
      <c r="F65" s="1253">
        <v>170.3</v>
      </c>
      <c r="G65" s="1254">
        <v>177</v>
      </c>
      <c r="H65" s="1255">
        <v>28</v>
      </c>
      <c r="I65" s="1256">
        <v>134</v>
      </c>
      <c r="J65" s="1257">
        <v>15</v>
      </c>
      <c r="K65" s="1265" t="s">
        <v>61</v>
      </c>
      <c r="L65" s="1266">
        <v>20</v>
      </c>
      <c r="M65" s="1255">
        <v>6</v>
      </c>
      <c r="N65" s="1256">
        <v>9</v>
      </c>
      <c r="O65" s="1267" t="s">
        <v>88</v>
      </c>
      <c r="P65" s="1268">
        <v>5</v>
      </c>
      <c r="Q65" s="1269">
        <v>4</v>
      </c>
      <c r="R65" s="4"/>
    </row>
    <row r="66" spans="1:18" ht="13.5">
      <c r="A66" s="135" t="s">
        <v>198</v>
      </c>
      <c r="B66" s="161" t="s">
        <v>191</v>
      </c>
      <c r="C66" s="162" t="s">
        <v>199</v>
      </c>
      <c r="D66" s="1240" t="b">
        <f t="shared" si="1"/>
        <v>0</v>
      </c>
      <c r="F66" s="1253"/>
      <c r="G66" s="1254">
        <v>150</v>
      </c>
      <c r="H66" s="1255">
        <v>3</v>
      </c>
      <c r="I66" s="1256">
        <v>140</v>
      </c>
      <c r="J66" s="1257">
        <v>7</v>
      </c>
      <c r="K66" s="1265" t="s">
        <v>62</v>
      </c>
      <c r="L66" s="1266">
        <v>18</v>
      </c>
      <c r="M66" s="1255">
        <v>9</v>
      </c>
      <c r="N66" s="1256">
        <v>8</v>
      </c>
      <c r="O66" s="1267" t="s">
        <v>88</v>
      </c>
      <c r="P66" s="1268">
        <v>1</v>
      </c>
      <c r="Q66" s="1269"/>
      <c r="R66" s="135"/>
    </row>
    <row r="67" spans="1:18" ht="13.5">
      <c r="A67" s="135" t="s">
        <v>198</v>
      </c>
      <c r="B67" s="161" t="s">
        <v>191</v>
      </c>
      <c r="C67" s="162" t="s">
        <v>200</v>
      </c>
      <c r="D67" s="1240" t="b">
        <f t="shared" si="1"/>
        <v>0</v>
      </c>
      <c r="F67" s="1253"/>
      <c r="G67" s="1330">
        <v>233</v>
      </c>
      <c r="H67" s="1255">
        <v>30</v>
      </c>
      <c r="I67" s="1256">
        <v>172</v>
      </c>
      <c r="J67" s="1257">
        <v>31</v>
      </c>
      <c r="K67" s="1265" t="s">
        <v>63</v>
      </c>
      <c r="L67" s="1331">
        <v>57</v>
      </c>
      <c r="M67" s="1255">
        <v>11</v>
      </c>
      <c r="N67" s="1256">
        <v>41</v>
      </c>
      <c r="O67" s="1267">
        <v>5</v>
      </c>
      <c r="P67" s="1268" t="s">
        <v>88</v>
      </c>
      <c r="Q67" s="1269"/>
      <c r="R67" s="135"/>
    </row>
    <row r="68" spans="1:17" ht="13.5">
      <c r="A68" s="160" t="s">
        <v>201</v>
      </c>
      <c r="B68" s="161" t="s">
        <v>191</v>
      </c>
      <c r="C68" s="162" t="s">
        <v>202</v>
      </c>
      <c r="D68" s="1240" t="b">
        <f t="shared" si="1"/>
        <v>0</v>
      </c>
      <c r="F68" s="1253"/>
      <c r="G68" s="1254">
        <v>104</v>
      </c>
      <c r="H68" s="1255">
        <v>22</v>
      </c>
      <c r="I68" s="1256">
        <v>75</v>
      </c>
      <c r="J68" s="1257">
        <v>7</v>
      </c>
      <c r="K68" s="1265" t="s">
        <v>64</v>
      </c>
      <c r="L68" s="1266">
        <v>5</v>
      </c>
      <c r="M68" s="1255">
        <v>2</v>
      </c>
      <c r="N68" s="1256">
        <v>2</v>
      </c>
      <c r="O68" s="1267" t="s">
        <v>88</v>
      </c>
      <c r="P68" s="1268">
        <v>1</v>
      </c>
      <c r="Q68" s="1269"/>
    </row>
    <row r="69" spans="1:17" ht="13.5">
      <c r="A69" s="160" t="s">
        <v>201</v>
      </c>
      <c r="B69" s="161" t="s">
        <v>191</v>
      </c>
      <c r="C69" s="162" t="s">
        <v>203</v>
      </c>
      <c r="D69" s="1240" t="b">
        <f t="shared" si="1"/>
        <v>0</v>
      </c>
      <c r="F69" s="1253"/>
      <c r="G69" s="1254">
        <v>101</v>
      </c>
      <c r="H69" s="1255">
        <v>6</v>
      </c>
      <c r="I69" s="1256">
        <v>82</v>
      </c>
      <c r="J69" s="1257">
        <v>13</v>
      </c>
      <c r="K69" s="1265" t="s">
        <v>65</v>
      </c>
      <c r="L69" s="1266">
        <v>28</v>
      </c>
      <c r="M69" s="1255">
        <v>10</v>
      </c>
      <c r="N69" s="1256">
        <v>6</v>
      </c>
      <c r="O69" s="1267" t="s">
        <v>88</v>
      </c>
      <c r="P69" s="1268">
        <v>12</v>
      </c>
      <c r="Q69" s="1269"/>
    </row>
    <row r="70" spans="1:17" ht="13.5">
      <c r="A70" s="160" t="s">
        <v>201</v>
      </c>
      <c r="B70" s="161" t="s">
        <v>191</v>
      </c>
      <c r="C70" s="162" t="s">
        <v>204</v>
      </c>
      <c r="D70" s="1240" t="b">
        <f t="shared" si="1"/>
        <v>0</v>
      </c>
      <c r="F70" s="1253"/>
      <c r="G70" s="1254">
        <v>128</v>
      </c>
      <c r="H70" s="1255">
        <v>6</v>
      </c>
      <c r="I70" s="1256">
        <v>111</v>
      </c>
      <c r="J70" s="1257">
        <v>11</v>
      </c>
      <c r="K70" s="1265" t="s">
        <v>66</v>
      </c>
      <c r="L70" s="1266">
        <v>12</v>
      </c>
      <c r="M70" s="1255">
        <v>3</v>
      </c>
      <c r="N70" s="1256">
        <v>8</v>
      </c>
      <c r="O70" s="1267" t="s">
        <v>88</v>
      </c>
      <c r="P70" s="1268">
        <v>1</v>
      </c>
      <c r="Q70" s="1269"/>
    </row>
    <row r="71" spans="1:17" ht="13.5">
      <c r="A71" s="160" t="s">
        <v>201</v>
      </c>
      <c r="B71" s="161" t="s">
        <v>191</v>
      </c>
      <c r="C71" s="162" t="s">
        <v>205</v>
      </c>
      <c r="D71" s="1240" t="b">
        <f t="shared" si="1"/>
        <v>0</v>
      </c>
      <c r="F71" s="1253"/>
      <c r="G71" s="1254">
        <v>27</v>
      </c>
      <c r="H71" s="1255">
        <v>8</v>
      </c>
      <c r="I71" s="1256">
        <v>6</v>
      </c>
      <c r="J71" s="1257">
        <v>13</v>
      </c>
      <c r="K71" s="1265" t="s">
        <v>67</v>
      </c>
      <c r="L71" s="1266">
        <v>8</v>
      </c>
      <c r="M71" s="1255">
        <v>7</v>
      </c>
      <c r="N71" s="1256">
        <v>1</v>
      </c>
      <c r="O71" s="1267" t="s">
        <v>88</v>
      </c>
      <c r="P71" s="1268" t="s">
        <v>88</v>
      </c>
      <c r="Q71" s="1269"/>
    </row>
    <row r="72" spans="1:17" ht="13.5">
      <c r="A72" s="160" t="s">
        <v>201</v>
      </c>
      <c r="B72" s="161" t="s">
        <v>191</v>
      </c>
      <c r="C72" s="162" t="s">
        <v>206</v>
      </c>
      <c r="D72" s="1240" t="b">
        <f t="shared" si="1"/>
        <v>0</v>
      </c>
      <c r="F72" s="1253"/>
      <c r="G72" s="1254">
        <v>93</v>
      </c>
      <c r="H72" s="1255">
        <v>13</v>
      </c>
      <c r="I72" s="1256">
        <v>69</v>
      </c>
      <c r="J72" s="1257">
        <v>11</v>
      </c>
      <c r="K72" s="1265" t="s">
        <v>68</v>
      </c>
      <c r="L72" s="1266">
        <v>3</v>
      </c>
      <c r="M72" s="1255">
        <v>1</v>
      </c>
      <c r="N72" s="1256">
        <v>2</v>
      </c>
      <c r="O72" s="1267" t="s">
        <v>88</v>
      </c>
      <c r="P72" s="1268" t="s">
        <v>88</v>
      </c>
      <c r="Q72" s="1269"/>
    </row>
    <row r="73" spans="1:17" ht="13.5">
      <c r="A73" s="160" t="s">
        <v>201</v>
      </c>
      <c r="B73" s="161" t="s">
        <v>191</v>
      </c>
      <c r="C73" s="162" t="s">
        <v>207</v>
      </c>
      <c r="D73" s="1240" t="b">
        <f aca="true" t="shared" si="2" ref="D73:D92">EXACT(C73,E73)</f>
        <v>0</v>
      </c>
      <c r="F73" s="1253"/>
      <c r="G73" s="1254">
        <v>142</v>
      </c>
      <c r="H73" s="1255">
        <v>23</v>
      </c>
      <c r="I73" s="1256">
        <v>112</v>
      </c>
      <c r="J73" s="1257">
        <v>7</v>
      </c>
      <c r="K73" s="1265" t="s">
        <v>69</v>
      </c>
      <c r="L73" s="1266">
        <v>17</v>
      </c>
      <c r="M73" s="1255">
        <v>6</v>
      </c>
      <c r="N73" s="1256">
        <v>9</v>
      </c>
      <c r="O73" s="1267" t="s">
        <v>88</v>
      </c>
      <c r="P73" s="1268">
        <v>2</v>
      </c>
      <c r="Q73" s="1269"/>
    </row>
    <row r="74" spans="1:17" ht="13.5">
      <c r="A74" s="160" t="s">
        <v>201</v>
      </c>
      <c r="B74" s="161" t="s">
        <v>191</v>
      </c>
      <c r="C74" s="162" t="s">
        <v>208</v>
      </c>
      <c r="D74" s="1240" t="b">
        <f t="shared" si="2"/>
        <v>0</v>
      </c>
      <c r="F74" s="1253"/>
      <c r="G74" s="1254">
        <v>81</v>
      </c>
      <c r="H74" s="1255">
        <v>13</v>
      </c>
      <c r="I74" s="1256">
        <v>59</v>
      </c>
      <c r="J74" s="1257">
        <v>9</v>
      </c>
      <c r="K74" s="1265" t="s">
        <v>70</v>
      </c>
      <c r="L74" s="1266">
        <v>18</v>
      </c>
      <c r="M74" s="1255">
        <v>5</v>
      </c>
      <c r="N74" s="1256">
        <v>13</v>
      </c>
      <c r="O74" s="1267" t="s">
        <v>88</v>
      </c>
      <c r="P74" s="1268" t="s">
        <v>88</v>
      </c>
      <c r="Q74" s="1269"/>
    </row>
    <row r="75" spans="1:17" ht="20.25" customHeight="1">
      <c r="A75" s="160" t="s">
        <v>209</v>
      </c>
      <c r="B75" s="285" t="s">
        <v>191</v>
      </c>
      <c r="C75" s="271" t="s">
        <v>210</v>
      </c>
      <c r="D75" s="1271" t="b">
        <f t="shared" si="2"/>
        <v>0</v>
      </c>
      <c r="F75" s="1272"/>
      <c r="G75" s="1273">
        <v>75</v>
      </c>
      <c r="H75" s="1274">
        <v>29</v>
      </c>
      <c r="I75" s="1275">
        <v>39</v>
      </c>
      <c r="J75" s="1276">
        <v>7</v>
      </c>
      <c r="K75" s="1277" t="s">
        <v>71</v>
      </c>
      <c r="L75" s="1278">
        <v>33</v>
      </c>
      <c r="M75" s="1274">
        <v>15</v>
      </c>
      <c r="N75" s="1275">
        <v>7</v>
      </c>
      <c r="O75" s="1279">
        <v>11</v>
      </c>
      <c r="P75" s="1280" t="s">
        <v>88</v>
      </c>
      <c r="Q75" s="1281"/>
    </row>
    <row r="76" spans="1:18" ht="13.5">
      <c r="A76" s="135" t="s">
        <v>211</v>
      </c>
      <c r="B76" s="179" t="s">
        <v>212</v>
      </c>
      <c r="C76" s="180" t="s">
        <v>213</v>
      </c>
      <c r="D76" s="1240" t="b">
        <f t="shared" si="2"/>
        <v>1</v>
      </c>
      <c r="E76" s="575" t="s">
        <v>213</v>
      </c>
      <c r="F76" s="1323">
        <v>184.1</v>
      </c>
      <c r="G76" s="1242"/>
      <c r="H76" s="1243"/>
      <c r="I76" s="1244"/>
      <c r="J76" s="1245"/>
      <c r="K76" s="1324"/>
      <c r="L76" s="1325"/>
      <c r="M76" s="1243"/>
      <c r="N76" s="1244"/>
      <c r="O76" s="1326"/>
      <c r="P76" s="1327"/>
      <c r="Q76" s="1335">
        <v>4</v>
      </c>
      <c r="R76" s="135"/>
    </row>
    <row r="77" spans="2:18" ht="13.5">
      <c r="B77" s="205" t="s">
        <v>212</v>
      </c>
      <c r="C77" s="206" t="s">
        <v>282</v>
      </c>
      <c r="D77" s="1284" t="b">
        <f t="shared" si="2"/>
        <v>1</v>
      </c>
      <c r="E77" s="597" t="s">
        <v>282</v>
      </c>
      <c r="F77" s="1285">
        <v>93.9</v>
      </c>
      <c r="G77" s="1336">
        <v>234</v>
      </c>
      <c r="H77" s="1287">
        <v>18</v>
      </c>
      <c r="I77" s="1288">
        <v>203</v>
      </c>
      <c r="J77" s="1289">
        <v>13</v>
      </c>
      <c r="K77" s="1290" t="s">
        <v>72</v>
      </c>
      <c r="L77" s="1291">
        <v>14</v>
      </c>
      <c r="M77" s="1287">
        <v>3</v>
      </c>
      <c r="N77" s="1288">
        <v>11</v>
      </c>
      <c r="O77" s="1292" t="s">
        <v>88</v>
      </c>
      <c r="P77" s="1293" t="s">
        <v>88</v>
      </c>
      <c r="Q77" s="1337">
        <v>2</v>
      </c>
      <c r="R77" s="4"/>
    </row>
    <row r="78" spans="2:18" ht="13.5">
      <c r="B78" s="85" t="s">
        <v>214</v>
      </c>
      <c r="C78" s="245" t="s">
        <v>283</v>
      </c>
      <c r="D78" s="1295" t="b">
        <f t="shared" si="2"/>
        <v>1</v>
      </c>
      <c r="E78" t="s">
        <v>283</v>
      </c>
      <c r="F78" s="1296">
        <v>417.7</v>
      </c>
      <c r="G78" s="1322" t="s">
        <v>88</v>
      </c>
      <c r="H78" s="1298" t="s">
        <v>88</v>
      </c>
      <c r="I78" s="1299" t="s">
        <v>88</v>
      </c>
      <c r="J78" s="1300" t="s">
        <v>88</v>
      </c>
      <c r="K78" s="1301"/>
      <c r="L78" s="1302"/>
      <c r="M78" s="1298"/>
      <c r="N78" s="1299"/>
      <c r="O78" s="1303"/>
      <c r="P78" s="1304"/>
      <c r="Q78" s="1338">
        <v>1</v>
      </c>
      <c r="R78" s="4"/>
    </row>
    <row r="79" spans="2:18" ht="13.5">
      <c r="B79" s="106" t="s">
        <v>214</v>
      </c>
      <c r="C79" s="201" t="s">
        <v>74</v>
      </c>
      <c r="D79" s="1240" t="b">
        <f t="shared" si="2"/>
        <v>1</v>
      </c>
      <c r="E79" t="s">
        <v>284</v>
      </c>
      <c r="F79" s="1253">
        <v>341.1</v>
      </c>
      <c r="G79" s="1254">
        <v>48</v>
      </c>
      <c r="H79" s="1255">
        <v>5</v>
      </c>
      <c r="I79" s="1256">
        <v>40</v>
      </c>
      <c r="J79" s="1257">
        <v>3</v>
      </c>
      <c r="K79" s="1265" t="s">
        <v>74</v>
      </c>
      <c r="L79" s="1266" t="s">
        <v>88</v>
      </c>
      <c r="M79" s="1255" t="s">
        <v>88</v>
      </c>
      <c r="N79" s="1256" t="s">
        <v>88</v>
      </c>
      <c r="O79" s="1267" t="s">
        <v>88</v>
      </c>
      <c r="P79" s="1268" t="s">
        <v>88</v>
      </c>
      <c r="Q79" s="1269">
        <v>2</v>
      </c>
      <c r="R79" s="4"/>
    </row>
    <row r="80" spans="2:18" ht="13.5">
      <c r="B80" s="106" t="s">
        <v>214</v>
      </c>
      <c r="C80" s="201" t="s">
        <v>285</v>
      </c>
      <c r="D80" s="1240" t="b">
        <f t="shared" si="2"/>
        <v>1</v>
      </c>
      <c r="E80" t="s">
        <v>285</v>
      </c>
      <c r="F80" s="1253">
        <v>263.4</v>
      </c>
      <c r="G80" s="1254" t="s">
        <v>88</v>
      </c>
      <c r="H80" s="1255" t="s">
        <v>88</v>
      </c>
      <c r="I80" s="1256" t="s">
        <v>88</v>
      </c>
      <c r="J80" s="1257" t="s">
        <v>88</v>
      </c>
      <c r="K80" s="1265" t="s">
        <v>75</v>
      </c>
      <c r="L80" s="1266" t="s">
        <v>88</v>
      </c>
      <c r="M80" s="1255" t="s">
        <v>88</v>
      </c>
      <c r="N80" s="1256" t="s">
        <v>88</v>
      </c>
      <c r="O80" s="1267" t="s">
        <v>88</v>
      </c>
      <c r="P80" s="1268" t="s">
        <v>88</v>
      </c>
      <c r="Q80" s="1269"/>
      <c r="R80" s="4"/>
    </row>
    <row r="81" spans="2:18" ht="13.5">
      <c r="B81" s="106" t="s">
        <v>214</v>
      </c>
      <c r="C81" s="201" t="s">
        <v>76</v>
      </c>
      <c r="D81" s="1240" t="b">
        <f t="shared" si="2"/>
        <v>1</v>
      </c>
      <c r="E81" t="s">
        <v>286</v>
      </c>
      <c r="F81" s="1253">
        <v>208.1</v>
      </c>
      <c r="G81" s="1254" t="s">
        <v>88</v>
      </c>
      <c r="H81" s="1255" t="s">
        <v>88</v>
      </c>
      <c r="I81" s="1256" t="s">
        <v>88</v>
      </c>
      <c r="J81" s="1257" t="s">
        <v>88</v>
      </c>
      <c r="K81" s="1265" t="s">
        <v>76</v>
      </c>
      <c r="L81" s="1266" t="s">
        <v>88</v>
      </c>
      <c r="M81" s="1255" t="s">
        <v>88</v>
      </c>
      <c r="N81" s="1256" t="s">
        <v>88</v>
      </c>
      <c r="O81" s="1267" t="s">
        <v>88</v>
      </c>
      <c r="P81" s="1268" t="s">
        <v>88</v>
      </c>
      <c r="Q81" s="1269"/>
      <c r="R81" s="4"/>
    </row>
    <row r="82" spans="1:17" ht="13.5">
      <c r="A82" s="160" t="s">
        <v>167</v>
      </c>
      <c r="B82" s="161" t="s">
        <v>214</v>
      </c>
      <c r="C82" s="162" t="s">
        <v>215</v>
      </c>
      <c r="D82" s="1240" t="b">
        <f t="shared" si="2"/>
        <v>0</v>
      </c>
      <c r="F82" s="1253"/>
      <c r="G82" s="1254">
        <v>62</v>
      </c>
      <c r="H82" s="1255">
        <v>16</v>
      </c>
      <c r="I82" s="1256">
        <v>37</v>
      </c>
      <c r="J82" s="1257">
        <v>9</v>
      </c>
      <c r="K82" s="1265"/>
      <c r="L82" s="1266"/>
      <c r="M82" s="1255"/>
      <c r="N82" s="1256"/>
      <c r="O82" s="1267"/>
      <c r="P82" s="1268"/>
      <c r="Q82" s="1269"/>
    </row>
    <row r="83" spans="1:17" ht="13.5">
      <c r="A83" s="160" t="s">
        <v>165</v>
      </c>
      <c r="B83" s="161" t="s">
        <v>214</v>
      </c>
      <c r="C83" s="162" t="s">
        <v>216</v>
      </c>
      <c r="D83" s="1240" t="b">
        <f t="shared" si="2"/>
        <v>0</v>
      </c>
      <c r="F83" s="1253"/>
      <c r="G83" s="1254" t="s">
        <v>88</v>
      </c>
      <c r="H83" s="1255" t="s">
        <v>88</v>
      </c>
      <c r="I83" s="1256" t="s">
        <v>88</v>
      </c>
      <c r="J83" s="1257" t="s">
        <v>88</v>
      </c>
      <c r="K83" s="1265"/>
      <c r="L83" s="1266"/>
      <c r="M83" s="1255"/>
      <c r="N83" s="1256"/>
      <c r="O83" s="1267"/>
      <c r="P83" s="1268"/>
      <c r="Q83" s="1269"/>
    </row>
    <row r="84" spans="1:17" ht="13.5">
      <c r="A84" s="160" t="s">
        <v>172</v>
      </c>
      <c r="B84" s="161" t="s">
        <v>214</v>
      </c>
      <c r="C84" s="162" t="s">
        <v>217</v>
      </c>
      <c r="D84" s="1240" t="b">
        <f t="shared" si="2"/>
        <v>0</v>
      </c>
      <c r="F84" s="1253"/>
      <c r="G84" s="1254">
        <v>48</v>
      </c>
      <c r="H84" s="1255">
        <v>20</v>
      </c>
      <c r="I84" s="1256">
        <v>22</v>
      </c>
      <c r="J84" s="1257">
        <v>6</v>
      </c>
      <c r="K84" s="1265"/>
      <c r="L84" s="1266"/>
      <c r="M84" s="1255"/>
      <c r="N84" s="1256"/>
      <c r="O84" s="1267"/>
      <c r="P84" s="1268"/>
      <c r="Q84" s="1269"/>
    </row>
    <row r="85" spans="1:17" ht="13.5">
      <c r="A85" s="160" t="s">
        <v>172</v>
      </c>
      <c r="B85" s="161" t="s">
        <v>214</v>
      </c>
      <c r="C85" s="162" t="s">
        <v>218</v>
      </c>
      <c r="D85" s="1240" t="b">
        <f t="shared" si="2"/>
        <v>0</v>
      </c>
      <c r="F85" s="1253"/>
      <c r="G85" s="1254" t="s">
        <v>88</v>
      </c>
      <c r="H85" s="1255" t="s">
        <v>88</v>
      </c>
      <c r="I85" s="1256" t="s">
        <v>88</v>
      </c>
      <c r="J85" s="1257" t="s">
        <v>88</v>
      </c>
      <c r="K85" s="1265"/>
      <c r="L85" s="1266"/>
      <c r="M85" s="1255"/>
      <c r="N85" s="1256"/>
      <c r="O85" s="1267"/>
      <c r="P85" s="1268"/>
      <c r="Q85" s="1269"/>
    </row>
    <row r="86" spans="1:18" ht="13.5">
      <c r="A86" s="135" t="s">
        <v>198</v>
      </c>
      <c r="B86" s="163" t="s">
        <v>214</v>
      </c>
      <c r="C86" s="164" t="s">
        <v>219</v>
      </c>
      <c r="D86" s="1240" t="b">
        <f t="shared" si="2"/>
        <v>0</v>
      </c>
      <c r="F86" s="1285"/>
      <c r="G86" s="1286">
        <v>153</v>
      </c>
      <c r="H86" s="1287">
        <v>7</v>
      </c>
      <c r="I86" s="1288">
        <v>129</v>
      </c>
      <c r="J86" s="1289">
        <v>17</v>
      </c>
      <c r="K86" s="1290" t="s">
        <v>219</v>
      </c>
      <c r="L86" s="1291">
        <v>32</v>
      </c>
      <c r="M86" s="1287">
        <v>2</v>
      </c>
      <c r="N86" s="1288">
        <v>30</v>
      </c>
      <c r="O86" s="1292" t="s">
        <v>88</v>
      </c>
      <c r="P86" s="1293" t="s">
        <v>88</v>
      </c>
      <c r="Q86" s="1294"/>
      <c r="R86" s="135"/>
    </row>
    <row r="87" spans="2:18" ht="13.5">
      <c r="B87" s="179" t="s">
        <v>220</v>
      </c>
      <c r="C87" s="872" t="s">
        <v>82</v>
      </c>
      <c r="D87" s="1240" t="b">
        <f t="shared" si="2"/>
        <v>1</v>
      </c>
      <c r="E87" t="s">
        <v>287</v>
      </c>
      <c r="F87" s="1323">
        <v>516.1</v>
      </c>
      <c r="G87" s="1242">
        <v>106</v>
      </c>
      <c r="H87" s="1243">
        <v>41</v>
      </c>
      <c r="I87" s="1244">
        <v>52</v>
      </c>
      <c r="J87" s="1245">
        <v>13</v>
      </c>
      <c r="K87" s="1324"/>
      <c r="L87" s="1325"/>
      <c r="M87" s="1243"/>
      <c r="N87" s="1244"/>
      <c r="O87" s="1326"/>
      <c r="P87" s="1327"/>
      <c r="Q87" s="1328">
        <v>1</v>
      </c>
      <c r="R87" s="4"/>
    </row>
    <row r="88" spans="2:18" ht="13.5">
      <c r="B88" s="106" t="s">
        <v>220</v>
      </c>
      <c r="C88" s="201" t="s">
        <v>288</v>
      </c>
      <c r="D88" s="1240" t="b">
        <f t="shared" si="2"/>
        <v>1</v>
      </c>
      <c r="E88" t="s">
        <v>288</v>
      </c>
      <c r="F88" s="1253">
        <v>1183.8</v>
      </c>
      <c r="G88" s="1254">
        <v>25</v>
      </c>
      <c r="H88" s="1255">
        <v>6</v>
      </c>
      <c r="I88" s="1256">
        <v>18</v>
      </c>
      <c r="J88" s="1257">
        <v>1</v>
      </c>
      <c r="K88" s="1265"/>
      <c r="L88" s="1266"/>
      <c r="M88" s="1255"/>
      <c r="N88" s="1256"/>
      <c r="O88" s="1267"/>
      <c r="P88" s="1268"/>
      <c r="Q88" s="1269">
        <v>2</v>
      </c>
      <c r="R88" s="4"/>
    </row>
    <row r="89" spans="2:18" ht="13.5">
      <c r="B89" s="106" t="s">
        <v>220</v>
      </c>
      <c r="C89" s="201" t="s">
        <v>84</v>
      </c>
      <c r="D89" s="1240" t="b">
        <f t="shared" si="2"/>
        <v>1</v>
      </c>
      <c r="E89" t="s">
        <v>289</v>
      </c>
      <c r="F89" s="1253">
        <v>265.6</v>
      </c>
      <c r="G89" s="1254">
        <v>14</v>
      </c>
      <c r="H89" s="1255">
        <v>7</v>
      </c>
      <c r="I89" s="1256">
        <v>6</v>
      </c>
      <c r="J89" s="1257">
        <v>1</v>
      </c>
      <c r="K89" s="1265"/>
      <c r="L89" s="1266"/>
      <c r="M89" s="1255"/>
      <c r="N89" s="1256"/>
      <c r="O89" s="1267"/>
      <c r="P89" s="1268"/>
      <c r="Q89" s="1269">
        <v>3</v>
      </c>
      <c r="R89" s="4"/>
    </row>
    <row r="90" spans="2:18" ht="13.5">
      <c r="B90" s="106" t="s">
        <v>220</v>
      </c>
      <c r="C90" s="107" t="s">
        <v>85</v>
      </c>
      <c r="D90" s="1240" t="b">
        <f t="shared" si="2"/>
        <v>1</v>
      </c>
      <c r="E90" t="s">
        <v>297</v>
      </c>
      <c r="F90" s="1253">
        <v>226</v>
      </c>
      <c r="G90" s="1254">
        <v>46</v>
      </c>
      <c r="H90" s="1255">
        <v>12</v>
      </c>
      <c r="I90" s="1256">
        <v>32</v>
      </c>
      <c r="J90" s="1257">
        <v>2</v>
      </c>
      <c r="K90" s="1265"/>
      <c r="L90" s="1266"/>
      <c r="M90" s="1255"/>
      <c r="N90" s="1256"/>
      <c r="O90" s="1267"/>
      <c r="P90" s="1268"/>
      <c r="Q90" s="1269"/>
      <c r="R90" s="4"/>
    </row>
    <row r="91" spans="2:18" ht="13.5">
      <c r="B91" s="106" t="s">
        <v>220</v>
      </c>
      <c r="C91" s="201" t="s">
        <v>86</v>
      </c>
      <c r="D91" s="1240" t="b">
        <f t="shared" si="2"/>
        <v>1</v>
      </c>
      <c r="E91" t="s">
        <v>291</v>
      </c>
      <c r="F91" s="1253">
        <v>201.2</v>
      </c>
      <c r="G91" s="1254">
        <v>102</v>
      </c>
      <c r="H91" s="1255">
        <v>22</v>
      </c>
      <c r="I91" s="1256">
        <v>62</v>
      </c>
      <c r="J91" s="1257">
        <v>18</v>
      </c>
      <c r="K91" s="1265"/>
      <c r="L91" s="1266"/>
      <c r="M91" s="1255"/>
      <c r="N91" s="1256"/>
      <c r="O91" s="1267"/>
      <c r="P91" s="1268"/>
      <c r="Q91" s="1269"/>
      <c r="R91" s="4"/>
    </row>
    <row r="92" spans="1:17" ht="13.5">
      <c r="A92" s="160" t="s">
        <v>182</v>
      </c>
      <c r="B92" s="163" t="s">
        <v>220</v>
      </c>
      <c r="C92" s="164" t="s">
        <v>221</v>
      </c>
      <c r="D92" s="1240" t="b">
        <f t="shared" si="2"/>
        <v>1</v>
      </c>
      <c r="E92" s="1339" t="s">
        <v>87</v>
      </c>
      <c r="F92" s="1340"/>
      <c r="G92" s="1286">
        <v>51</v>
      </c>
      <c r="H92" s="1287">
        <v>35</v>
      </c>
      <c r="I92" s="1288">
        <v>2</v>
      </c>
      <c r="J92" s="1289">
        <v>14</v>
      </c>
      <c r="K92" s="1290"/>
      <c r="L92" s="1291"/>
      <c r="M92" s="1287"/>
      <c r="N92" s="1288"/>
      <c r="O92" s="1292"/>
      <c r="P92" s="1293"/>
      <c r="Q92" s="1294"/>
    </row>
    <row r="93" spans="2:17" ht="38.25" customHeight="1">
      <c r="B93" s="1406" t="s">
        <v>430</v>
      </c>
      <c r="C93" s="1406"/>
      <c r="D93" s="1406"/>
      <c r="E93" s="1406"/>
      <c r="F93" s="1406"/>
      <c r="G93" s="1406"/>
      <c r="H93" s="1406"/>
      <c r="I93" s="1406"/>
      <c r="J93" s="1406"/>
      <c r="K93" s="1406"/>
      <c r="L93" s="1406"/>
      <c r="M93" s="1406"/>
      <c r="N93" s="1406"/>
      <c r="O93" s="1406"/>
      <c r="P93" s="1406"/>
      <c r="Q93" s="1406"/>
    </row>
  </sheetData>
  <mergeCells count="7">
    <mergeCell ref="I1:Q2"/>
    <mergeCell ref="B93:Q93"/>
    <mergeCell ref="Q4:Q5"/>
    <mergeCell ref="F4:F5"/>
    <mergeCell ref="G4:J4"/>
    <mergeCell ref="K4:K5"/>
    <mergeCell ref="L4:O4"/>
  </mergeCells>
  <printOptions horizontalCentered="1"/>
  <pageMargins left="0" right="0" top="0.7874015748031497" bottom="0" header="0.5118110236220472" footer="0.5118110236220472"/>
  <pageSetup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建設政策研究所</dc:creator>
  <cp:keywords/>
  <dc:description/>
  <cp:lastModifiedBy>建設政策研究所</cp:lastModifiedBy>
  <cp:lastPrinted>2008-06-19T07:28:20Z</cp:lastPrinted>
  <dcterms:created xsi:type="dcterms:W3CDTF">2008-06-19T06:01:54Z</dcterms:created>
  <dcterms:modified xsi:type="dcterms:W3CDTF">2008-06-19T07:41:15Z</dcterms:modified>
  <cp:category/>
  <cp:version/>
  <cp:contentType/>
  <cp:contentStatus/>
</cp:coreProperties>
</file>